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af-my.dps.mil/personal/nat_chen_us_af_mil/Documents/Documents/rWings/Attachment/"/>
    </mc:Choice>
  </mc:AlternateContent>
  <xr:revisionPtr revIDLastSave="0" documentId="8_{680CD067-2FC5-48C1-9620-86C90B53D4F9}" xr6:coauthVersionLast="47" xr6:coauthVersionMax="47" xr10:uidLastSave="{00000000-0000-0000-0000-000000000000}"/>
  <bookViews>
    <workbookView xWindow="19090" yWindow="-110" windowWidth="38620" windowHeight="21100" xr2:uid="{00000000-000D-0000-FFFF-FFFF00000000}"/>
  </bookViews>
  <sheets>
    <sheet name="WORK SHEET" sheetId="1" r:id="rId1"/>
    <sheet name="WORK SHEET (2)" sheetId="2" state="hidden" r:id="rId2"/>
    <sheet name="PROGRESS SCHEDULE" sheetId="3" r:id="rId3"/>
    <sheet name="PROGRESS CHART" sheetId="6" r:id="rId4"/>
    <sheet name="PROGRESS REPORT" sheetId="5" r:id="rId5"/>
  </sheets>
  <definedNames>
    <definedName name="_xlnm.Print_Area" localSheetId="4">'PROGRESS REPORT'!$A$1:$K$70</definedName>
    <definedName name="_xlnm.Print_Area" localSheetId="0">'WORK SHEET'!$A$1:$I$65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3" i="5" l="1"/>
  <c r="P42" i="5"/>
  <c r="P41" i="5"/>
  <c r="P40" i="5"/>
  <c r="P39" i="5"/>
  <c r="P38" i="5"/>
  <c r="P37" i="5"/>
  <c r="P36" i="5"/>
  <c r="P35" i="5"/>
  <c r="P34" i="5"/>
  <c r="P33" i="5"/>
  <c r="P32" i="5"/>
  <c r="P31" i="5"/>
  <c r="P30" i="5"/>
  <c r="P29" i="5"/>
  <c r="P28" i="5"/>
  <c r="P27" i="5"/>
  <c r="P23" i="5"/>
  <c r="P24" i="5"/>
  <c r="P25" i="5"/>
  <c r="P26" i="5"/>
  <c r="P22" i="5"/>
  <c r="P21" i="5"/>
  <c r="P20" i="5"/>
  <c r="P18" i="5"/>
  <c r="P19" i="5"/>
  <c r="P17" i="5"/>
  <c r="P16" i="5"/>
  <c r="P15" i="5"/>
  <c r="P14" i="5"/>
  <c r="P13" i="5"/>
  <c r="P12" i="5"/>
  <c r="P11" i="5"/>
  <c r="P10" i="5"/>
  <c r="P96" i="3" l="1"/>
  <c r="O96" i="3"/>
  <c r="M96" i="3"/>
  <c r="L96" i="3"/>
  <c r="B11" i="5"/>
  <c r="AE43" i="5"/>
  <c r="AE42" i="5"/>
  <c r="AE41" i="5"/>
  <c r="AE40" i="5"/>
  <c r="AE39" i="5"/>
  <c r="AE38" i="5"/>
  <c r="AE37" i="5"/>
  <c r="AE36" i="5"/>
  <c r="AE35" i="5"/>
  <c r="AE34" i="5"/>
  <c r="AE33" i="5"/>
  <c r="AE32" i="5"/>
  <c r="AE31" i="5"/>
  <c r="AE30" i="5"/>
  <c r="AE29" i="5"/>
  <c r="AE28" i="5"/>
  <c r="AE27" i="5"/>
  <c r="AE26" i="5"/>
  <c r="AE25" i="5"/>
  <c r="AE24" i="5"/>
  <c r="AE23" i="5"/>
  <c r="AE22" i="5"/>
  <c r="AE21" i="5"/>
  <c r="AE20" i="5"/>
  <c r="AE19" i="5"/>
  <c r="AE18" i="5"/>
  <c r="AE17" i="5"/>
  <c r="AE16" i="5"/>
  <c r="AE15" i="5"/>
  <c r="AE14" i="5"/>
  <c r="AE13" i="5"/>
  <c r="AE12" i="5"/>
  <c r="AE11" i="5"/>
  <c r="AE10" i="5"/>
  <c r="AE9" i="5"/>
  <c r="HH9" i="5"/>
  <c r="HJ43" i="5"/>
  <c r="HJ42" i="5"/>
  <c r="HJ41" i="5"/>
  <c r="HJ40" i="5"/>
  <c r="HJ39" i="5"/>
  <c r="HJ38" i="5"/>
  <c r="HJ37" i="5"/>
  <c r="HJ36" i="5"/>
  <c r="HJ35" i="5"/>
  <c r="HJ34" i="5"/>
  <c r="HJ33" i="5"/>
  <c r="HJ32" i="5"/>
  <c r="HJ31" i="5"/>
  <c r="HJ30" i="5"/>
  <c r="HJ29" i="5"/>
  <c r="HJ28" i="5"/>
  <c r="HJ27" i="5"/>
  <c r="HJ26" i="5"/>
  <c r="HJ25" i="5"/>
  <c r="HJ24" i="5"/>
  <c r="HJ23" i="5"/>
  <c r="HJ22" i="5"/>
  <c r="HJ21" i="5"/>
  <c r="HJ20" i="5"/>
  <c r="HJ19" i="5"/>
  <c r="HJ18" i="5"/>
  <c r="HJ17" i="5"/>
  <c r="HJ16" i="5"/>
  <c r="HJ15" i="5"/>
  <c r="HJ14" i="5"/>
  <c r="HJ13" i="5"/>
  <c r="HJ12" i="5"/>
  <c r="HJ11" i="5"/>
  <c r="HJ10" i="5"/>
  <c r="HJ9" i="5"/>
  <c r="HJ8" i="5"/>
  <c r="HC9" i="5"/>
  <c r="HE43" i="5"/>
  <c r="HE42" i="5"/>
  <c r="HE41" i="5"/>
  <c r="HE40" i="5"/>
  <c r="HE39" i="5"/>
  <c r="HE38" i="5"/>
  <c r="HE37" i="5"/>
  <c r="HE36" i="5"/>
  <c r="HE35" i="5"/>
  <c r="HE34" i="5"/>
  <c r="HE33" i="5"/>
  <c r="HE32" i="5"/>
  <c r="HE31" i="5"/>
  <c r="HE30" i="5"/>
  <c r="HE29" i="5"/>
  <c r="HE28" i="5"/>
  <c r="HE27" i="5"/>
  <c r="HE26" i="5"/>
  <c r="HE25" i="5"/>
  <c r="HE24" i="5"/>
  <c r="HE23" i="5"/>
  <c r="HE22" i="5"/>
  <c r="HE21" i="5"/>
  <c r="HE20" i="5"/>
  <c r="HE19" i="5"/>
  <c r="HE18" i="5"/>
  <c r="HE17" i="5"/>
  <c r="HE16" i="5"/>
  <c r="HE15" i="5"/>
  <c r="HE14" i="5"/>
  <c r="HE13" i="5"/>
  <c r="HE12" i="5"/>
  <c r="HE11" i="5"/>
  <c r="HE10" i="5"/>
  <c r="HE9" i="5"/>
  <c r="HE8" i="5"/>
  <c r="J48" i="5" s="1"/>
  <c r="GX9" i="5"/>
  <c r="GZ43" i="5"/>
  <c r="GZ42" i="5"/>
  <c r="GZ41" i="5"/>
  <c r="GZ40" i="5"/>
  <c r="GZ39" i="5"/>
  <c r="GZ38" i="5"/>
  <c r="GZ37" i="5"/>
  <c r="GZ36" i="5"/>
  <c r="GZ35" i="5"/>
  <c r="GZ34" i="5"/>
  <c r="GZ33" i="5"/>
  <c r="GZ32" i="5"/>
  <c r="GZ31" i="5"/>
  <c r="GZ30" i="5"/>
  <c r="GZ29" i="5"/>
  <c r="GZ28" i="5"/>
  <c r="GZ27" i="5"/>
  <c r="GZ26" i="5"/>
  <c r="GZ25" i="5"/>
  <c r="GZ24" i="5"/>
  <c r="GZ23" i="5"/>
  <c r="GZ22" i="5"/>
  <c r="GZ21" i="5"/>
  <c r="GZ20" i="5"/>
  <c r="GZ19" i="5"/>
  <c r="GZ18" i="5"/>
  <c r="GZ17" i="5"/>
  <c r="GZ16" i="5"/>
  <c r="GZ15" i="5"/>
  <c r="GZ14" i="5"/>
  <c r="GZ13" i="5"/>
  <c r="GZ12" i="5"/>
  <c r="GZ11" i="5"/>
  <c r="GZ10" i="5"/>
  <c r="GZ9" i="5"/>
  <c r="GZ8" i="5"/>
  <c r="J47" i="5" s="1"/>
  <c r="GS9" i="5"/>
  <c r="GU43" i="5"/>
  <c r="GU42" i="5"/>
  <c r="GU41" i="5"/>
  <c r="GU40" i="5"/>
  <c r="GU39" i="5"/>
  <c r="GU38" i="5"/>
  <c r="GU37" i="5"/>
  <c r="GU36" i="5"/>
  <c r="GU35" i="5"/>
  <c r="GU34" i="5"/>
  <c r="GU33" i="5"/>
  <c r="GU32" i="5"/>
  <c r="GU31" i="5"/>
  <c r="GU30" i="5"/>
  <c r="GU29" i="5"/>
  <c r="GU28" i="5"/>
  <c r="GU27" i="5"/>
  <c r="GU26" i="5"/>
  <c r="GU25" i="5"/>
  <c r="GU24" i="5"/>
  <c r="GU23" i="5"/>
  <c r="GU22" i="5"/>
  <c r="GU21" i="5"/>
  <c r="GU20" i="5"/>
  <c r="GU19" i="5"/>
  <c r="GU18" i="5"/>
  <c r="GU17" i="5"/>
  <c r="GU16" i="5"/>
  <c r="GU15" i="5"/>
  <c r="GU14" i="5"/>
  <c r="GU13" i="5"/>
  <c r="GU12" i="5"/>
  <c r="GU11" i="5"/>
  <c r="GU10" i="5"/>
  <c r="GU9" i="5"/>
  <c r="GU8" i="5"/>
  <c r="J46" i="5" s="1"/>
  <c r="GN9" i="5"/>
  <c r="GP43" i="5"/>
  <c r="GP42" i="5"/>
  <c r="GP41" i="5"/>
  <c r="GP40" i="5"/>
  <c r="GP39" i="5"/>
  <c r="GP38" i="5"/>
  <c r="GP37" i="5"/>
  <c r="GP36" i="5"/>
  <c r="GP35" i="5"/>
  <c r="GP34" i="5"/>
  <c r="GP33" i="5"/>
  <c r="GP32" i="5"/>
  <c r="GP31" i="5"/>
  <c r="GP30" i="5"/>
  <c r="GP29" i="5"/>
  <c r="GP28" i="5"/>
  <c r="GP27" i="5"/>
  <c r="GP26" i="5"/>
  <c r="GP25" i="5"/>
  <c r="GP24" i="5"/>
  <c r="GP23" i="5"/>
  <c r="GP22" i="5"/>
  <c r="GP21" i="5"/>
  <c r="GP20" i="5"/>
  <c r="GP19" i="5"/>
  <c r="GP18" i="5"/>
  <c r="GP17" i="5"/>
  <c r="GP16" i="5"/>
  <c r="GP15" i="5"/>
  <c r="GP14" i="5"/>
  <c r="GP13" i="5"/>
  <c r="GP12" i="5"/>
  <c r="GP11" i="5"/>
  <c r="GP10" i="5"/>
  <c r="GP9" i="5"/>
  <c r="GP8" i="5"/>
  <c r="GI9" i="5"/>
  <c r="GK43" i="5"/>
  <c r="GK42" i="5"/>
  <c r="GK41" i="5"/>
  <c r="GK40" i="5"/>
  <c r="GK39" i="5"/>
  <c r="GK38" i="5"/>
  <c r="GK37" i="5"/>
  <c r="GK36" i="5"/>
  <c r="GK35" i="5"/>
  <c r="GK34" i="5"/>
  <c r="GK33" i="5"/>
  <c r="GK32" i="5"/>
  <c r="GK31" i="5"/>
  <c r="GK30" i="5"/>
  <c r="GK29" i="5"/>
  <c r="GK28" i="5"/>
  <c r="GK27" i="5"/>
  <c r="GK26" i="5"/>
  <c r="GK25" i="5"/>
  <c r="GK24" i="5"/>
  <c r="GK23" i="5"/>
  <c r="GK22" i="5"/>
  <c r="GK21" i="5"/>
  <c r="GK20" i="5"/>
  <c r="GK19" i="5"/>
  <c r="GK18" i="5"/>
  <c r="GK17" i="5"/>
  <c r="GK16" i="5"/>
  <c r="GK15" i="5"/>
  <c r="GK14" i="5"/>
  <c r="GK13" i="5"/>
  <c r="GK12" i="5"/>
  <c r="GK11" i="5"/>
  <c r="GK10" i="5"/>
  <c r="GK9" i="5"/>
  <c r="GK8" i="5"/>
  <c r="J44" i="5" s="1"/>
  <c r="GD9" i="5"/>
  <c r="GF43" i="5"/>
  <c r="GF42" i="5"/>
  <c r="GF41" i="5"/>
  <c r="GF40" i="5"/>
  <c r="GF39" i="5"/>
  <c r="GF38" i="5"/>
  <c r="GF37" i="5"/>
  <c r="GF36" i="5"/>
  <c r="GF35" i="5"/>
  <c r="GF34" i="5"/>
  <c r="GF33" i="5"/>
  <c r="GF32" i="5"/>
  <c r="GF31" i="5"/>
  <c r="GF30" i="5"/>
  <c r="GF29" i="5"/>
  <c r="GF28" i="5"/>
  <c r="GF27" i="5"/>
  <c r="GF26" i="5"/>
  <c r="GF25" i="5"/>
  <c r="GF24" i="5"/>
  <c r="GF23" i="5"/>
  <c r="GF22" i="5"/>
  <c r="GF21" i="5"/>
  <c r="GF20" i="5"/>
  <c r="GF19" i="5"/>
  <c r="GF18" i="5"/>
  <c r="GF17" i="5"/>
  <c r="GF16" i="5"/>
  <c r="GF15" i="5"/>
  <c r="GF14" i="5"/>
  <c r="GF13" i="5"/>
  <c r="GF12" i="5"/>
  <c r="GF11" i="5"/>
  <c r="GF10" i="5"/>
  <c r="GF9" i="5"/>
  <c r="GF8" i="5"/>
  <c r="J43" i="5" s="1"/>
  <c r="FY9" i="5"/>
  <c r="GA43" i="5"/>
  <c r="GA42" i="5"/>
  <c r="GA41" i="5"/>
  <c r="GA40" i="5"/>
  <c r="GA39" i="5"/>
  <c r="GA38" i="5"/>
  <c r="GA37" i="5"/>
  <c r="GA36" i="5"/>
  <c r="GA35" i="5"/>
  <c r="GA34" i="5"/>
  <c r="GA33" i="5"/>
  <c r="GA32" i="5"/>
  <c r="GA31" i="5"/>
  <c r="GA30" i="5"/>
  <c r="GA29" i="5"/>
  <c r="GA28" i="5"/>
  <c r="GA27" i="5"/>
  <c r="GA26" i="5"/>
  <c r="GA25" i="5"/>
  <c r="GA24" i="5"/>
  <c r="GA23" i="5"/>
  <c r="GA22" i="5"/>
  <c r="GA21" i="5"/>
  <c r="GA20" i="5"/>
  <c r="GA19" i="5"/>
  <c r="GA18" i="5"/>
  <c r="GA17" i="5"/>
  <c r="GA16" i="5"/>
  <c r="GA15" i="5"/>
  <c r="GA14" i="5"/>
  <c r="GA13" i="5"/>
  <c r="GA12" i="5"/>
  <c r="GA11" i="5"/>
  <c r="GA10" i="5"/>
  <c r="GA9" i="5"/>
  <c r="GA8" i="5"/>
  <c r="FT9" i="5"/>
  <c r="FV43" i="5"/>
  <c r="FV42" i="5"/>
  <c r="FV41" i="5"/>
  <c r="FV40" i="5"/>
  <c r="FV39" i="5"/>
  <c r="FV38" i="5"/>
  <c r="FV37" i="5"/>
  <c r="FV36" i="5"/>
  <c r="FV35" i="5"/>
  <c r="FV34" i="5"/>
  <c r="FV33" i="5"/>
  <c r="FV32" i="5"/>
  <c r="FV31" i="5"/>
  <c r="FV30" i="5"/>
  <c r="FV29" i="5"/>
  <c r="FV28" i="5"/>
  <c r="FV27" i="5"/>
  <c r="FV26" i="5"/>
  <c r="FV25" i="5"/>
  <c r="FV24" i="5"/>
  <c r="FV23" i="5"/>
  <c r="FV22" i="5"/>
  <c r="FV21" i="5"/>
  <c r="FV20" i="5"/>
  <c r="FV19" i="5"/>
  <c r="FV18" i="5"/>
  <c r="FV17" i="5"/>
  <c r="FV16" i="5"/>
  <c r="FV15" i="5"/>
  <c r="FV14" i="5"/>
  <c r="FV13" i="5"/>
  <c r="FV12" i="5"/>
  <c r="FV11" i="5"/>
  <c r="FV10" i="5"/>
  <c r="FV9" i="5"/>
  <c r="FV8" i="5"/>
  <c r="FO9" i="5"/>
  <c r="FQ43" i="5"/>
  <c r="FQ42" i="5"/>
  <c r="FQ41" i="5"/>
  <c r="FQ40" i="5"/>
  <c r="FQ39" i="5"/>
  <c r="FQ38" i="5"/>
  <c r="FQ37" i="5"/>
  <c r="FQ36" i="5"/>
  <c r="FQ35" i="5"/>
  <c r="FQ34" i="5"/>
  <c r="FQ33" i="5"/>
  <c r="FQ32" i="5"/>
  <c r="FQ31" i="5"/>
  <c r="FQ30" i="5"/>
  <c r="FQ29" i="5"/>
  <c r="FQ28" i="5"/>
  <c r="FQ27" i="5"/>
  <c r="FQ26" i="5"/>
  <c r="FQ25" i="5"/>
  <c r="FQ24" i="5"/>
  <c r="FQ23" i="5"/>
  <c r="FQ22" i="5"/>
  <c r="FQ21" i="5"/>
  <c r="FQ20" i="5"/>
  <c r="FQ19" i="5"/>
  <c r="FQ18" i="5"/>
  <c r="FQ17" i="5"/>
  <c r="FQ16" i="5"/>
  <c r="FQ15" i="5"/>
  <c r="FQ14" i="5"/>
  <c r="FQ13" i="5"/>
  <c r="FQ12" i="5"/>
  <c r="FQ11" i="5"/>
  <c r="FQ10" i="5"/>
  <c r="FQ9" i="5"/>
  <c r="FQ8" i="5"/>
  <c r="J40" i="5" s="1"/>
  <c r="FJ9" i="5"/>
  <c r="FL43" i="5"/>
  <c r="FL42" i="5"/>
  <c r="FL41" i="5"/>
  <c r="FL40" i="5"/>
  <c r="FL39" i="5"/>
  <c r="FL38" i="5"/>
  <c r="FL37" i="5"/>
  <c r="FL36" i="5"/>
  <c r="FL35" i="5"/>
  <c r="FL34" i="5"/>
  <c r="FL33" i="5"/>
  <c r="FL32" i="5"/>
  <c r="FL31" i="5"/>
  <c r="FL30" i="5"/>
  <c r="FL29" i="5"/>
  <c r="FL28" i="5"/>
  <c r="FL27" i="5"/>
  <c r="FL26" i="5"/>
  <c r="FL25" i="5"/>
  <c r="FL24" i="5"/>
  <c r="FL23" i="5"/>
  <c r="FL22" i="5"/>
  <c r="FL21" i="5"/>
  <c r="FL20" i="5"/>
  <c r="FL19" i="5"/>
  <c r="FL18" i="5"/>
  <c r="FL17" i="5"/>
  <c r="FL16" i="5"/>
  <c r="FL15" i="5"/>
  <c r="FL14" i="5"/>
  <c r="FL13" i="5"/>
  <c r="FL12" i="5"/>
  <c r="FL11" i="5"/>
  <c r="FL10" i="5"/>
  <c r="FL9" i="5"/>
  <c r="FL8" i="5"/>
  <c r="J39" i="5" s="1"/>
  <c r="FE9" i="5"/>
  <c r="FG43" i="5"/>
  <c r="FG42" i="5"/>
  <c r="FG41" i="5"/>
  <c r="FG40" i="5"/>
  <c r="FG39" i="5"/>
  <c r="FG38" i="5"/>
  <c r="FG37" i="5"/>
  <c r="FG36" i="5"/>
  <c r="FG35" i="5"/>
  <c r="FG34" i="5"/>
  <c r="FG33" i="5"/>
  <c r="FG32" i="5"/>
  <c r="FG31" i="5"/>
  <c r="FG30" i="5"/>
  <c r="FG29" i="5"/>
  <c r="FG28" i="5"/>
  <c r="FG27" i="5"/>
  <c r="FG26" i="5"/>
  <c r="FG25" i="5"/>
  <c r="FG24" i="5"/>
  <c r="FG23" i="5"/>
  <c r="FG22" i="5"/>
  <c r="FG21" i="5"/>
  <c r="FG20" i="5"/>
  <c r="FG19" i="5"/>
  <c r="FG18" i="5"/>
  <c r="FG17" i="5"/>
  <c r="FG16" i="5"/>
  <c r="FG15" i="5"/>
  <c r="FG14" i="5"/>
  <c r="FG13" i="5"/>
  <c r="FG12" i="5"/>
  <c r="FG11" i="5"/>
  <c r="FG10" i="5"/>
  <c r="FG9" i="5"/>
  <c r="FG8" i="5"/>
  <c r="J38" i="5" s="1"/>
  <c r="EZ9" i="5"/>
  <c r="FB43" i="5"/>
  <c r="FB42" i="5"/>
  <c r="FB41" i="5"/>
  <c r="FB40" i="5"/>
  <c r="FB39" i="5"/>
  <c r="FB38" i="5"/>
  <c r="FB37" i="5"/>
  <c r="FB36" i="5"/>
  <c r="FB35" i="5"/>
  <c r="FB34" i="5"/>
  <c r="FB33" i="5"/>
  <c r="FB32" i="5"/>
  <c r="FB31" i="5"/>
  <c r="FB30" i="5"/>
  <c r="FB29" i="5"/>
  <c r="FB28" i="5"/>
  <c r="FB27" i="5"/>
  <c r="FB26" i="5"/>
  <c r="FB25" i="5"/>
  <c r="FB24" i="5"/>
  <c r="FB23" i="5"/>
  <c r="FB22" i="5"/>
  <c r="FB21" i="5"/>
  <c r="FB20" i="5"/>
  <c r="FB19" i="5"/>
  <c r="FB18" i="5"/>
  <c r="FB17" i="5"/>
  <c r="FB16" i="5"/>
  <c r="FB15" i="5"/>
  <c r="FB14" i="5"/>
  <c r="FB13" i="5"/>
  <c r="FB12" i="5"/>
  <c r="FB11" i="5"/>
  <c r="FB10" i="5"/>
  <c r="FB9" i="5"/>
  <c r="FB8" i="5"/>
  <c r="EU9" i="5"/>
  <c r="EW43" i="5"/>
  <c r="EW42" i="5"/>
  <c r="EW41" i="5"/>
  <c r="EW40" i="5"/>
  <c r="EW39" i="5"/>
  <c r="EW38" i="5"/>
  <c r="EW37" i="5"/>
  <c r="EW36" i="5"/>
  <c r="EW35" i="5"/>
  <c r="EW34" i="5"/>
  <c r="EW33" i="5"/>
  <c r="EW32" i="5"/>
  <c r="EW31" i="5"/>
  <c r="EW30" i="5"/>
  <c r="EW29" i="5"/>
  <c r="EW28" i="5"/>
  <c r="EW27" i="5"/>
  <c r="EW26" i="5"/>
  <c r="EW25" i="5"/>
  <c r="EW24" i="5"/>
  <c r="EW23" i="5"/>
  <c r="EW22" i="5"/>
  <c r="EW21" i="5"/>
  <c r="EW20" i="5"/>
  <c r="EW19" i="5"/>
  <c r="EW18" i="5"/>
  <c r="EW17" i="5"/>
  <c r="EW16" i="5"/>
  <c r="EW15" i="5"/>
  <c r="EW14" i="5"/>
  <c r="EW13" i="5"/>
  <c r="EW12" i="5"/>
  <c r="EW11" i="5"/>
  <c r="EW10" i="5"/>
  <c r="EW9" i="5"/>
  <c r="EW8" i="5"/>
  <c r="J36" i="5" s="1"/>
  <c r="EP9" i="5"/>
  <c r="ER43" i="5"/>
  <c r="ER42" i="5"/>
  <c r="ER41" i="5"/>
  <c r="ER40" i="5"/>
  <c r="ER39" i="5"/>
  <c r="ER38" i="5"/>
  <c r="ER37" i="5"/>
  <c r="ER36" i="5"/>
  <c r="ER35" i="5"/>
  <c r="ER34" i="5"/>
  <c r="ER33" i="5"/>
  <c r="ER32" i="5"/>
  <c r="ER31" i="5"/>
  <c r="ER30" i="5"/>
  <c r="ER29" i="5"/>
  <c r="ER28" i="5"/>
  <c r="ER27" i="5"/>
  <c r="ER26" i="5"/>
  <c r="ER25" i="5"/>
  <c r="ER24" i="5"/>
  <c r="ER23" i="5"/>
  <c r="ER22" i="5"/>
  <c r="ER21" i="5"/>
  <c r="ER20" i="5"/>
  <c r="ER19" i="5"/>
  <c r="ER18" i="5"/>
  <c r="ER17" i="5"/>
  <c r="ER16" i="5"/>
  <c r="ER15" i="5"/>
  <c r="ER14" i="5"/>
  <c r="ER13" i="5"/>
  <c r="ER12" i="5"/>
  <c r="ER11" i="5"/>
  <c r="ER10" i="5"/>
  <c r="ER9" i="5"/>
  <c r="ER8" i="5"/>
  <c r="J35" i="5" s="1"/>
  <c r="EK9" i="5"/>
  <c r="EM43" i="5"/>
  <c r="EM42" i="5"/>
  <c r="EM41" i="5"/>
  <c r="EM40" i="5"/>
  <c r="EM39" i="5"/>
  <c r="EM38" i="5"/>
  <c r="EM37" i="5"/>
  <c r="EM36" i="5"/>
  <c r="EM35" i="5"/>
  <c r="EM34" i="5"/>
  <c r="EM33" i="5"/>
  <c r="EM32" i="5"/>
  <c r="EM31" i="5"/>
  <c r="EM30" i="5"/>
  <c r="EM29" i="5"/>
  <c r="EM28" i="5"/>
  <c r="EM27" i="5"/>
  <c r="EM26" i="5"/>
  <c r="EM25" i="5"/>
  <c r="EM24" i="5"/>
  <c r="EM23" i="5"/>
  <c r="EM22" i="5"/>
  <c r="EM21" i="5"/>
  <c r="EM20" i="5"/>
  <c r="EM19" i="5"/>
  <c r="EM18" i="5"/>
  <c r="EM17" i="5"/>
  <c r="EM16" i="5"/>
  <c r="EM15" i="5"/>
  <c r="EM14" i="5"/>
  <c r="EM13" i="5"/>
  <c r="EM12" i="5"/>
  <c r="EM11" i="5"/>
  <c r="EM10" i="5"/>
  <c r="EM9" i="5"/>
  <c r="EM8" i="5"/>
  <c r="J34" i="5" s="1"/>
  <c r="CH9" i="5"/>
  <c r="CC9" i="5"/>
  <c r="BI9" i="5"/>
  <c r="DV9" i="5"/>
  <c r="DQ9" i="5"/>
  <c r="DL9" i="5"/>
  <c r="DG9" i="5"/>
  <c r="DB9" i="5"/>
  <c r="CW9" i="5"/>
  <c r="CR9" i="5"/>
  <c r="CM9" i="5"/>
  <c r="BX9" i="5"/>
  <c r="BS9" i="5"/>
  <c r="BU8" i="5"/>
  <c r="BN9" i="5"/>
  <c r="BD9" i="5"/>
  <c r="AY9" i="5"/>
  <c r="AT9" i="5"/>
  <c r="EA9" i="5"/>
  <c r="EF9" i="5"/>
  <c r="EH43" i="5"/>
  <c r="EH42" i="5"/>
  <c r="EH41" i="5"/>
  <c r="EH40" i="5"/>
  <c r="EH39" i="5"/>
  <c r="EH38" i="5"/>
  <c r="EH37" i="5"/>
  <c r="EH36" i="5"/>
  <c r="EH35" i="5"/>
  <c r="EH34" i="5"/>
  <c r="EH33" i="5"/>
  <c r="EH32" i="5"/>
  <c r="EH31" i="5"/>
  <c r="EH30" i="5"/>
  <c r="EH29" i="5"/>
  <c r="EH28" i="5"/>
  <c r="EH27" i="5"/>
  <c r="EH26" i="5"/>
  <c r="EH25" i="5"/>
  <c r="EH24" i="5"/>
  <c r="EH23" i="5"/>
  <c r="EH22" i="5"/>
  <c r="EH21" i="5"/>
  <c r="EH20" i="5"/>
  <c r="EH19" i="5"/>
  <c r="EH18" i="5"/>
  <c r="EH17" i="5"/>
  <c r="EH16" i="5"/>
  <c r="EH15" i="5"/>
  <c r="EH14" i="5"/>
  <c r="EH13" i="5"/>
  <c r="EH12" i="5"/>
  <c r="EH11" i="5"/>
  <c r="EH10" i="5"/>
  <c r="EH9" i="5"/>
  <c r="EH8" i="5"/>
  <c r="J33" i="5" s="1"/>
  <c r="EC43" i="5"/>
  <c r="EC42" i="5"/>
  <c r="EC41" i="5"/>
  <c r="EC40" i="5"/>
  <c r="EC39" i="5"/>
  <c r="EC38" i="5"/>
  <c r="EC37" i="5"/>
  <c r="EC36" i="5"/>
  <c r="EC35" i="5"/>
  <c r="EC34" i="5"/>
  <c r="EC33" i="5"/>
  <c r="EC32" i="5"/>
  <c r="EC31" i="5"/>
  <c r="EC30" i="5"/>
  <c r="EC29" i="5"/>
  <c r="EC28" i="5"/>
  <c r="EC27" i="5"/>
  <c r="EC26" i="5"/>
  <c r="EC25" i="5"/>
  <c r="EC24" i="5"/>
  <c r="EC23" i="5"/>
  <c r="EC22" i="5"/>
  <c r="EC21" i="5"/>
  <c r="EC20" i="5"/>
  <c r="EC19" i="5"/>
  <c r="EC18" i="5"/>
  <c r="EC17" i="5"/>
  <c r="EC16" i="5"/>
  <c r="EC15" i="5"/>
  <c r="EC14" i="5"/>
  <c r="EC13" i="5"/>
  <c r="EC12" i="5"/>
  <c r="EC11" i="5"/>
  <c r="EC10" i="5"/>
  <c r="EC9" i="5"/>
  <c r="EC8" i="5"/>
  <c r="DX43" i="5"/>
  <c r="DX42" i="5"/>
  <c r="DX41" i="5"/>
  <c r="DX40" i="5"/>
  <c r="DX39" i="5"/>
  <c r="DX38" i="5"/>
  <c r="DX37" i="5"/>
  <c r="DX36" i="5"/>
  <c r="DX35" i="5"/>
  <c r="DX34" i="5"/>
  <c r="DX33" i="5"/>
  <c r="DX32" i="5"/>
  <c r="DX31" i="5"/>
  <c r="DX30" i="5"/>
  <c r="DX29" i="5"/>
  <c r="DX28" i="5"/>
  <c r="DX27" i="5"/>
  <c r="DX26" i="5"/>
  <c r="DX25" i="5"/>
  <c r="DX24" i="5"/>
  <c r="DX23" i="5"/>
  <c r="DX22" i="5"/>
  <c r="DX21" i="5"/>
  <c r="DX20" i="5"/>
  <c r="DX19" i="5"/>
  <c r="DX18" i="5"/>
  <c r="DX17" i="5"/>
  <c r="DX16" i="5"/>
  <c r="DX15" i="5"/>
  <c r="DX14" i="5"/>
  <c r="DX13" i="5"/>
  <c r="DX12" i="5"/>
  <c r="DX11" i="5"/>
  <c r="DX10" i="5"/>
  <c r="DX9" i="5"/>
  <c r="DX8" i="5"/>
  <c r="DS43" i="5"/>
  <c r="DS42" i="5"/>
  <c r="DS41" i="5"/>
  <c r="DS40" i="5"/>
  <c r="DS39" i="5"/>
  <c r="DS38" i="5"/>
  <c r="DS37" i="5"/>
  <c r="DS36" i="5"/>
  <c r="DS35" i="5"/>
  <c r="DS34" i="5"/>
  <c r="DS33" i="5"/>
  <c r="DS32" i="5"/>
  <c r="DS31" i="5"/>
  <c r="DS30" i="5"/>
  <c r="DS29" i="5"/>
  <c r="DS28" i="5"/>
  <c r="DS27" i="5"/>
  <c r="DS26" i="5"/>
  <c r="DS25" i="5"/>
  <c r="DS24" i="5"/>
  <c r="DS23" i="5"/>
  <c r="DS22" i="5"/>
  <c r="DS21" i="5"/>
  <c r="DS20" i="5"/>
  <c r="DS19" i="5"/>
  <c r="DS18" i="5"/>
  <c r="DS17" i="5"/>
  <c r="DS16" i="5"/>
  <c r="DS15" i="5"/>
  <c r="DS14" i="5"/>
  <c r="DS13" i="5"/>
  <c r="DS12" i="5"/>
  <c r="DS11" i="5"/>
  <c r="DS10" i="5"/>
  <c r="DS9" i="5"/>
  <c r="DS8" i="5"/>
  <c r="J30" i="5" s="1"/>
  <c r="DN43" i="5"/>
  <c r="DN42" i="5"/>
  <c r="DN41" i="5"/>
  <c r="DN40" i="5"/>
  <c r="DN39" i="5"/>
  <c r="DN38" i="5"/>
  <c r="DN37" i="5"/>
  <c r="DN36" i="5"/>
  <c r="DN35" i="5"/>
  <c r="DN34" i="5"/>
  <c r="DN33" i="5"/>
  <c r="DN32" i="5"/>
  <c r="DN31" i="5"/>
  <c r="DN30" i="5"/>
  <c r="DN29" i="5"/>
  <c r="DN28" i="5"/>
  <c r="DN27" i="5"/>
  <c r="DN26" i="5"/>
  <c r="DN25" i="5"/>
  <c r="DN24" i="5"/>
  <c r="DN23" i="5"/>
  <c r="DN22" i="5"/>
  <c r="DN21" i="5"/>
  <c r="DN20" i="5"/>
  <c r="DN19" i="5"/>
  <c r="DN18" i="5"/>
  <c r="DN17" i="5"/>
  <c r="DN16" i="5"/>
  <c r="DN15" i="5"/>
  <c r="DN14" i="5"/>
  <c r="DN13" i="5"/>
  <c r="DN12" i="5"/>
  <c r="DN11" i="5"/>
  <c r="DN10" i="5"/>
  <c r="DN9" i="5"/>
  <c r="DN8" i="5"/>
  <c r="DI43" i="5"/>
  <c r="DI42" i="5"/>
  <c r="DI41" i="5"/>
  <c r="DI40" i="5"/>
  <c r="DI39" i="5"/>
  <c r="DI38" i="5"/>
  <c r="DI37" i="5"/>
  <c r="DI36" i="5"/>
  <c r="DI35" i="5"/>
  <c r="DI34" i="5"/>
  <c r="DI33" i="5"/>
  <c r="DI32" i="5"/>
  <c r="DI31" i="5"/>
  <c r="DI30" i="5"/>
  <c r="DI29" i="5"/>
  <c r="DI28" i="5"/>
  <c r="DI27" i="5"/>
  <c r="DI26" i="5"/>
  <c r="DI25" i="5"/>
  <c r="DI24" i="5"/>
  <c r="DI23" i="5"/>
  <c r="DI22" i="5"/>
  <c r="DI21" i="5"/>
  <c r="DI20" i="5"/>
  <c r="DI19" i="5"/>
  <c r="DI18" i="5"/>
  <c r="DI17" i="5"/>
  <c r="DI16" i="5"/>
  <c r="DI15" i="5"/>
  <c r="DI14" i="5"/>
  <c r="DI13" i="5"/>
  <c r="DI12" i="5"/>
  <c r="DI11" i="5"/>
  <c r="DI10" i="5"/>
  <c r="DI9" i="5"/>
  <c r="DI8" i="5"/>
  <c r="DD43" i="5"/>
  <c r="DD42" i="5"/>
  <c r="DD41" i="5"/>
  <c r="DD40" i="5"/>
  <c r="DD39" i="5"/>
  <c r="DD38" i="5"/>
  <c r="DD37" i="5"/>
  <c r="DD36" i="5"/>
  <c r="DD35" i="5"/>
  <c r="DD34" i="5"/>
  <c r="DD33" i="5"/>
  <c r="DD32" i="5"/>
  <c r="DD31" i="5"/>
  <c r="DD30" i="5"/>
  <c r="DD29" i="5"/>
  <c r="DD28" i="5"/>
  <c r="DD27" i="5"/>
  <c r="DD26" i="5"/>
  <c r="DD25" i="5"/>
  <c r="DD24" i="5"/>
  <c r="DD23" i="5"/>
  <c r="DD22" i="5"/>
  <c r="DD21" i="5"/>
  <c r="DD20" i="5"/>
  <c r="DD19" i="5"/>
  <c r="DD18" i="5"/>
  <c r="DD17" i="5"/>
  <c r="DD16" i="5"/>
  <c r="DD15" i="5"/>
  <c r="DD14" i="5"/>
  <c r="DD13" i="5"/>
  <c r="DD12" i="5"/>
  <c r="DD11" i="5"/>
  <c r="DD10" i="5"/>
  <c r="DD9" i="5"/>
  <c r="DD8" i="5"/>
  <c r="J27" i="5" s="1"/>
  <c r="CY43" i="5"/>
  <c r="CY42" i="5"/>
  <c r="CY41" i="5"/>
  <c r="CY40" i="5"/>
  <c r="CY39" i="5"/>
  <c r="CY38" i="5"/>
  <c r="CY37" i="5"/>
  <c r="CY36" i="5"/>
  <c r="CY35" i="5"/>
  <c r="CY34" i="5"/>
  <c r="CY33" i="5"/>
  <c r="CY32" i="5"/>
  <c r="CY31" i="5"/>
  <c r="CY30" i="5"/>
  <c r="CY29" i="5"/>
  <c r="CY28" i="5"/>
  <c r="CY27" i="5"/>
  <c r="CY26" i="5"/>
  <c r="CY25" i="5"/>
  <c r="CY24" i="5"/>
  <c r="CY23" i="5"/>
  <c r="CY22" i="5"/>
  <c r="CY21" i="5"/>
  <c r="CY20" i="5"/>
  <c r="CY19" i="5"/>
  <c r="CY18" i="5"/>
  <c r="CY17" i="5"/>
  <c r="CY16" i="5"/>
  <c r="CY15" i="5"/>
  <c r="CY14" i="5"/>
  <c r="CY13" i="5"/>
  <c r="CY12" i="5"/>
  <c r="CY11" i="5"/>
  <c r="CY10" i="5"/>
  <c r="CY9" i="5"/>
  <c r="CY8" i="5"/>
  <c r="J26" i="5" s="1"/>
  <c r="CT43" i="5"/>
  <c r="CT42" i="5"/>
  <c r="CT41" i="5"/>
  <c r="CT40" i="5"/>
  <c r="CT39" i="5"/>
  <c r="CT38" i="5"/>
  <c r="CT37" i="5"/>
  <c r="CT36" i="5"/>
  <c r="CT35" i="5"/>
  <c r="CT34" i="5"/>
  <c r="CT33" i="5"/>
  <c r="CT32" i="5"/>
  <c r="CT31" i="5"/>
  <c r="CT30" i="5"/>
  <c r="CT29" i="5"/>
  <c r="CT28" i="5"/>
  <c r="CT27" i="5"/>
  <c r="CT26" i="5"/>
  <c r="CT25" i="5"/>
  <c r="CT24" i="5"/>
  <c r="CT23" i="5"/>
  <c r="CT22" i="5"/>
  <c r="CT21" i="5"/>
  <c r="CT20" i="5"/>
  <c r="CT19" i="5"/>
  <c r="CT18" i="5"/>
  <c r="CT17" i="5"/>
  <c r="CT16" i="5"/>
  <c r="CT15" i="5"/>
  <c r="CT14" i="5"/>
  <c r="CT13" i="5"/>
  <c r="CT12" i="5"/>
  <c r="CT11" i="5"/>
  <c r="CT10" i="5"/>
  <c r="CT9" i="5"/>
  <c r="CT8" i="5"/>
  <c r="J25" i="5" s="1"/>
  <c r="CO43" i="5"/>
  <c r="CO42" i="5"/>
  <c r="CO41" i="5"/>
  <c r="CO40" i="5"/>
  <c r="CO39" i="5"/>
  <c r="CO38" i="5"/>
  <c r="CO37" i="5"/>
  <c r="CO36" i="5"/>
  <c r="CO35" i="5"/>
  <c r="CO34" i="5"/>
  <c r="CO33" i="5"/>
  <c r="CO32" i="5"/>
  <c r="CO31" i="5"/>
  <c r="CO30" i="5"/>
  <c r="CO29" i="5"/>
  <c r="CO28" i="5"/>
  <c r="CO27" i="5"/>
  <c r="CO26" i="5"/>
  <c r="CO25" i="5"/>
  <c r="CO24" i="5"/>
  <c r="CO23" i="5"/>
  <c r="CO22" i="5"/>
  <c r="CO21" i="5"/>
  <c r="CO20" i="5"/>
  <c r="CO19" i="5"/>
  <c r="CO18" i="5"/>
  <c r="CO17" i="5"/>
  <c r="CO16" i="5"/>
  <c r="CO15" i="5"/>
  <c r="CO14" i="5"/>
  <c r="CO13" i="5"/>
  <c r="CO12" i="5"/>
  <c r="CO11" i="5"/>
  <c r="CO10" i="5"/>
  <c r="CO9" i="5"/>
  <c r="CO8" i="5"/>
  <c r="CJ43" i="5"/>
  <c r="CJ42" i="5"/>
  <c r="CJ41" i="5"/>
  <c r="CJ40" i="5"/>
  <c r="CJ39" i="5"/>
  <c r="CJ38" i="5"/>
  <c r="CJ37" i="5"/>
  <c r="CJ36" i="5"/>
  <c r="CJ35" i="5"/>
  <c r="CJ34" i="5"/>
  <c r="CJ33" i="5"/>
  <c r="CJ32" i="5"/>
  <c r="CJ31" i="5"/>
  <c r="CJ30" i="5"/>
  <c r="CJ29" i="5"/>
  <c r="CJ28" i="5"/>
  <c r="CJ27" i="5"/>
  <c r="CJ26" i="5"/>
  <c r="CJ25" i="5"/>
  <c r="CJ24" i="5"/>
  <c r="CJ23" i="5"/>
  <c r="CJ22" i="5"/>
  <c r="CJ21" i="5"/>
  <c r="CJ20" i="5"/>
  <c r="CJ19" i="5"/>
  <c r="CJ18" i="5"/>
  <c r="CJ17" i="5"/>
  <c r="CJ16" i="5"/>
  <c r="CJ15" i="5"/>
  <c r="CJ14" i="5"/>
  <c r="CJ13" i="5"/>
  <c r="CJ12" i="5"/>
  <c r="CJ11" i="5"/>
  <c r="CJ10" i="5"/>
  <c r="CJ9" i="5"/>
  <c r="CJ8" i="5"/>
  <c r="J23" i="5" s="1"/>
  <c r="CE43" i="5"/>
  <c r="CE42" i="5"/>
  <c r="CE41" i="5"/>
  <c r="CE40" i="5"/>
  <c r="CE39" i="5"/>
  <c r="CE38" i="5"/>
  <c r="CE37" i="5"/>
  <c r="CE36" i="5"/>
  <c r="CE35" i="5"/>
  <c r="CE34" i="5"/>
  <c r="CE33" i="5"/>
  <c r="CE32" i="5"/>
  <c r="CE31" i="5"/>
  <c r="CE30" i="5"/>
  <c r="CE29" i="5"/>
  <c r="CE28" i="5"/>
  <c r="CE27" i="5"/>
  <c r="CE26" i="5"/>
  <c r="CE25" i="5"/>
  <c r="CE24" i="5"/>
  <c r="CE23" i="5"/>
  <c r="CE22" i="5"/>
  <c r="CE21" i="5"/>
  <c r="CE20" i="5"/>
  <c r="CE19" i="5"/>
  <c r="CE18" i="5"/>
  <c r="CE17" i="5"/>
  <c r="CE16" i="5"/>
  <c r="CE15" i="5"/>
  <c r="CE14" i="5"/>
  <c r="CE13" i="5"/>
  <c r="CE12" i="5"/>
  <c r="CE11" i="5"/>
  <c r="CE10" i="5"/>
  <c r="CE9" i="5"/>
  <c r="CE8" i="5"/>
  <c r="J22" i="5" s="1"/>
  <c r="BZ43" i="5"/>
  <c r="BZ42" i="5"/>
  <c r="BZ41" i="5"/>
  <c r="BZ40" i="5"/>
  <c r="BZ39" i="5"/>
  <c r="BZ38" i="5"/>
  <c r="BZ37" i="5"/>
  <c r="BZ36" i="5"/>
  <c r="BZ35" i="5"/>
  <c r="BZ34" i="5"/>
  <c r="BZ33" i="5"/>
  <c r="BZ32" i="5"/>
  <c r="BZ31" i="5"/>
  <c r="BZ30" i="5"/>
  <c r="BZ29" i="5"/>
  <c r="BZ28" i="5"/>
  <c r="BZ27" i="5"/>
  <c r="BZ26" i="5"/>
  <c r="BZ25" i="5"/>
  <c r="BZ24" i="5"/>
  <c r="BZ23" i="5"/>
  <c r="BZ22" i="5"/>
  <c r="BZ21" i="5"/>
  <c r="BZ20" i="5"/>
  <c r="BZ19" i="5"/>
  <c r="BZ18" i="5"/>
  <c r="BZ17" i="5"/>
  <c r="BZ16" i="5"/>
  <c r="BZ15" i="5"/>
  <c r="BZ14" i="5"/>
  <c r="BZ13" i="5"/>
  <c r="BZ12" i="5"/>
  <c r="BZ11" i="5"/>
  <c r="BZ10" i="5"/>
  <c r="BZ9" i="5"/>
  <c r="BZ8" i="5"/>
  <c r="J21" i="5" s="1"/>
  <c r="BU43" i="5"/>
  <c r="BU42" i="5"/>
  <c r="BU41" i="5"/>
  <c r="BU40" i="5"/>
  <c r="BU39" i="5"/>
  <c r="BU38" i="5"/>
  <c r="BU37" i="5"/>
  <c r="BU36" i="5"/>
  <c r="BU35" i="5"/>
  <c r="BU34" i="5"/>
  <c r="BU33" i="5"/>
  <c r="BU32" i="5"/>
  <c r="BU31" i="5"/>
  <c r="BU30" i="5"/>
  <c r="BU29" i="5"/>
  <c r="BU28" i="5"/>
  <c r="BU27" i="5"/>
  <c r="BU26" i="5"/>
  <c r="BU25" i="5"/>
  <c r="BU24" i="5"/>
  <c r="BU23" i="5"/>
  <c r="BU22" i="5"/>
  <c r="BU21" i="5"/>
  <c r="BU20" i="5"/>
  <c r="BU19" i="5"/>
  <c r="BU18" i="5"/>
  <c r="BU17" i="5"/>
  <c r="BU16" i="5"/>
  <c r="BU15" i="5"/>
  <c r="BU14" i="5"/>
  <c r="BU13" i="5"/>
  <c r="BU12" i="5"/>
  <c r="BU11" i="5"/>
  <c r="BU10" i="5"/>
  <c r="BU9" i="5"/>
  <c r="J20" i="5"/>
  <c r="BP43" i="5"/>
  <c r="BP42" i="5"/>
  <c r="BP41" i="5"/>
  <c r="BP40" i="5"/>
  <c r="BP39" i="5"/>
  <c r="BP38" i="5"/>
  <c r="BP37" i="5"/>
  <c r="BP36" i="5"/>
  <c r="BP35" i="5"/>
  <c r="BP34" i="5"/>
  <c r="BP33" i="5"/>
  <c r="BP32" i="5"/>
  <c r="BP31" i="5"/>
  <c r="BP30" i="5"/>
  <c r="BP29" i="5"/>
  <c r="BP28" i="5"/>
  <c r="BP27" i="5"/>
  <c r="BP26" i="5"/>
  <c r="BP25" i="5"/>
  <c r="BP24" i="5"/>
  <c r="BP23" i="5"/>
  <c r="BP22" i="5"/>
  <c r="BP21" i="5"/>
  <c r="BP20" i="5"/>
  <c r="BP19" i="5"/>
  <c r="BP18" i="5"/>
  <c r="BP17" i="5"/>
  <c r="BP16" i="5"/>
  <c r="BP15" i="5"/>
  <c r="BP14" i="5"/>
  <c r="BP13" i="5"/>
  <c r="BP12" i="5"/>
  <c r="BP11" i="5"/>
  <c r="BP10" i="5"/>
  <c r="BP9" i="5"/>
  <c r="BP8" i="5"/>
  <c r="J19" i="5" s="1"/>
  <c r="BK43" i="5"/>
  <c r="BK42" i="5"/>
  <c r="BK41" i="5"/>
  <c r="BK40" i="5"/>
  <c r="BK39" i="5"/>
  <c r="BK38" i="5"/>
  <c r="BK37" i="5"/>
  <c r="BK36" i="5"/>
  <c r="BK35" i="5"/>
  <c r="BK34" i="5"/>
  <c r="BK33" i="5"/>
  <c r="BK32" i="5"/>
  <c r="BK31" i="5"/>
  <c r="BK30" i="5"/>
  <c r="BK29" i="5"/>
  <c r="BK28" i="5"/>
  <c r="BK27" i="5"/>
  <c r="BK26" i="5"/>
  <c r="BK25" i="5"/>
  <c r="BK24" i="5"/>
  <c r="BK23" i="5"/>
  <c r="BK22" i="5"/>
  <c r="BK21" i="5"/>
  <c r="BK20" i="5"/>
  <c r="BK19" i="5"/>
  <c r="BK18" i="5"/>
  <c r="BK17" i="5"/>
  <c r="BK16" i="5"/>
  <c r="BK15" i="5"/>
  <c r="BK14" i="5"/>
  <c r="BK13" i="5"/>
  <c r="BK12" i="5"/>
  <c r="BK11" i="5"/>
  <c r="BK10" i="5"/>
  <c r="BK9" i="5"/>
  <c r="BK8" i="5"/>
  <c r="J18" i="5" s="1"/>
  <c r="BF43" i="5"/>
  <c r="BF42" i="5"/>
  <c r="BF41" i="5"/>
  <c r="BF40" i="5"/>
  <c r="BF39" i="5"/>
  <c r="BF38" i="5"/>
  <c r="BF37" i="5"/>
  <c r="BF36" i="5"/>
  <c r="BF35" i="5"/>
  <c r="BF34" i="5"/>
  <c r="BF33" i="5"/>
  <c r="BF32" i="5"/>
  <c r="BF31" i="5"/>
  <c r="BF30" i="5"/>
  <c r="BF29" i="5"/>
  <c r="BF28" i="5"/>
  <c r="BF27" i="5"/>
  <c r="BF26" i="5"/>
  <c r="BF25" i="5"/>
  <c r="BF24" i="5"/>
  <c r="BF23" i="5"/>
  <c r="BF22" i="5"/>
  <c r="BF21" i="5"/>
  <c r="BF20" i="5"/>
  <c r="BF19" i="5"/>
  <c r="BF18" i="5"/>
  <c r="BF17" i="5"/>
  <c r="BF16" i="5"/>
  <c r="BF15" i="5"/>
  <c r="BF14" i="5"/>
  <c r="BF13" i="5"/>
  <c r="BF12" i="5"/>
  <c r="BF11" i="5"/>
  <c r="BF10" i="5"/>
  <c r="BF9" i="5"/>
  <c r="BF8" i="5"/>
  <c r="J17" i="5" s="1"/>
  <c r="BA43" i="5"/>
  <c r="BA42" i="5"/>
  <c r="BA41" i="5"/>
  <c r="BA40" i="5"/>
  <c r="BA39" i="5"/>
  <c r="BA38" i="5"/>
  <c r="BA37" i="5"/>
  <c r="BA36" i="5"/>
  <c r="BA35" i="5"/>
  <c r="BA34" i="5"/>
  <c r="BA33" i="5"/>
  <c r="BA32" i="5"/>
  <c r="BA31" i="5"/>
  <c r="BA30" i="5"/>
  <c r="BA29" i="5"/>
  <c r="BA28" i="5"/>
  <c r="BA27" i="5"/>
  <c r="BA26" i="5"/>
  <c r="BA25" i="5"/>
  <c r="BA24" i="5"/>
  <c r="BA23" i="5"/>
  <c r="BA22" i="5"/>
  <c r="BA21" i="5"/>
  <c r="BA20" i="5"/>
  <c r="BA19" i="5"/>
  <c r="BA18" i="5"/>
  <c r="BA17" i="5"/>
  <c r="BA16" i="5"/>
  <c r="BA15" i="5"/>
  <c r="BA14" i="5"/>
  <c r="BA13" i="5"/>
  <c r="BA12" i="5"/>
  <c r="BA11" i="5"/>
  <c r="BA10" i="5"/>
  <c r="BA9" i="5"/>
  <c r="BA8" i="5"/>
  <c r="AV43" i="5"/>
  <c r="AV42" i="5"/>
  <c r="AV41" i="5"/>
  <c r="AV40" i="5"/>
  <c r="AV39" i="5"/>
  <c r="AV38" i="5"/>
  <c r="AV37" i="5"/>
  <c r="AV36" i="5"/>
  <c r="AV35" i="5"/>
  <c r="AV34" i="5"/>
  <c r="AV33" i="5"/>
  <c r="AV32" i="5"/>
  <c r="AV31" i="5"/>
  <c r="AV30" i="5"/>
  <c r="AV29" i="5"/>
  <c r="AV28" i="5"/>
  <c r="AV27" i="5"/>
  <c r="AV26" i="5"/>
  <c r="AV25" i="5"/>
  <c r="AV24" i="5"/>
  <c r="AV23" i="5"/>
  <c r="AV22" i="5"/>
  <c r="AV21" i="5"/>
  <c r="AV20" i="5"/>
  <c r="AV19" i="5"/>
  <c r="AV18" i="5"/>
  <c r="AV17" i="5"/>
  <c r="AV16" i="5"/>
  <c r="AV15" i="5"/>
  <c r="AV14" i="5"/>
  <c r="AV13" i="5"/>
  <c r="AV12" i="5"/>
  <c r="AV11" i="5"/>
  <c r="AV10" i="5"/>
  <c r="AV9" i="5"/>
  <c r="AV8" i="5"/>
  <c r="J15" i="5" s="1"/>
  <c r="J49" i="5"/>
  <c r="I49" i="5"/>
  <c r="I48" i="5"/>
  <c r="I47" i="5"/>
  <c r="I46" i="5"/>
  <c r="J45" i="5"/>
  <c r="I45" i="5"/>
  <c r="I44" i="5"/>
  <c r="I43" i="5"/>
  <c r="J42" i="5"/>
  <c r="I42" i="5"/>
  <c r="J41" i="5"/>
  <c r="I41" i="5"/>
  <c r="I40" i="5"/>
  <c r="I39" i="5"/>
  <c r="I38" i="5"/>
  <c r="J37" i="5"/>
  <c r="I37" i="5"/>
  <c r="I36" i="5"/>
  <c r="I35" i="5"/>
  <c r="I34" i="5"/>
  <c r="I33" i="5"/>
  <c r="J32" i="5"/>
  <c r="I32" i="5"/>
  <c r="J31" i="5"/>
  <c r="I31" i="5"/>
  <c r="I30" i="5"/>
  <c r="J29" i="5"/>
  <c r="I29" i="5"/>
  <c r="J28" i="5"/>
  <c r="I28" i="5"/>
  <c r="I27" i="5"/>
  <c r="I26" i="5"/>
  <c r="I25" i="5"/>
  <c r="J24" i="5"/>
  <c r="I24" i="5"/>
  <c r="I23" i="5"/>
  <c r="I22" i="5"/>
  <c r="I21" i="5"/>
  <c r="I20" i="5"/>
  <c r="I19" i="5"/>
  <c r="I18" i="5"/>
  <c r="I17" i="5"/>
  <c r="J16" i="5"/>
  <c r="I16" i="5"/>
  <c r="I15" i="5"/>
  <c r="I14" i="5"/>
  <c r="I13" i="5"/>
  <c r="I12" i="5"/>
  <c r="I11" i="5"/>
  <c r="I10" i="5"/>
  <c r="I9" i="5"/>
  <c r="K21" i="5" l="1"/>
  <c r="AO9" i="5"/>
  <c r="AQ43" i="5"/>
  <c r="AQ42" i="5"/>
  <c r="AQ41" i="5"/>
  <c r="AQ40" i="5"/>
  <c r="AQ39" i="5"/>
  <c r="AQ38" i="5"/>
  <c r="AQ37" i="5"/>
  <c r="AQ36" i="5"/>
  <c r="AQ35" i="5"/>
  <c r="AQ34" i="5"/>
  <c r="AQ33" i="5"/>
  <c r="AQ32" i="5"/>
  <c r="AQ31" i="5"/>
  <c r="AQ30" i="5"/>
  <c r="AQ29" i="5"/>
  <c r="AQ28" i="5"/>
  <c r="AQ27" i="5"/>
  <c r="AQ26" i="5"/>
  <c r="AQ25" i="5"/>
  <c r="AQ24" i="5"/>
  <c r="AQ23" i="5"/>
  <c r="AQ22" i="5"/>
  <c r="AQ21" i="5"/>
  <c r="AQ20" i="5"/>
  <c r="AQ19" i="5"/>
  <c r="AQ18" i="5"/>
  <c r="AQ17" i="5"/>
  <c r="AQ16" i="5"/>
  <c r="AQ15" i="5"/>
  <c r="AQ14" i="5"/>
  <c r="AQ13" i="5"/>
  <c r="AQ12" i="5"/>
  <c r="AQ11" i="5"/>
  <c r="AQ10" i="5"/>
  <c r="AQ9" i="5"/>
  <c r="AQ8" i="5"/>
  <c r="J14" i="5" s="1"/>
  <c r="AG43" i="5"/>
  <c r="AG42" i="5"/>
  <c r="AG41" i="5"/>
  <c r="AG40" i="5"/>
  <c r="AG39" i="5"/>
  <c r="AG38" i="5"/>
  <c r="AG37" i="5"/>
  <c r="AG36" i="5"/>
  <c r="AG35" i="5"/>
  <c r="AG34" i="5"/>
  <c r="AG33" i="5"/>
  <c r="AG32" i="5"/>
  <c r="AG31" i="5"/>
  <c r="AG30" i="5"/>
  <c r="AG29" i="5"/>
  <c r="AG28" i="5"/>
  <c r="AG27" i="5"/>
  <c r="AG26" i="5"/>
  <c r="AG25" i="5"/>
  <c r="AG24" i="5"/>
  <c r="AG23" i="5"/>
  <c r="AG22" i="5"/>
  <c r="AG21" i="5"/>
  <c r="AG20" i="5"/>
  <c r="AG19" i="5"/>
  <c r="AG18" i="5"/>
  <c r="AG17" i="5"/>
  <c r="AG16" i="5"/>
  <c r="AG15" i="5"/>
  <c r="AG14" i="5"/>
  <c r="AG13" i="5"/>
  <c r="AG12" i="5"/>
  <c r="AG11" i="5"/>
  <c r="AG10" i="5"/>
  <c r="AG9" i="5"/>
  <c r="AG8" i="5"/>
  <c r="J12" i="5" s="1"/>
  <c r="AJ9" i="5"/>
  <c r="AL43" i="5"/>
  <c r="AL42" i="5"/>
  <c r="AL41" i="5"/>
  <c r="AL40" i="5"/>
  <c r="AL39" i="5"/>
  <c r="AL38" i="5"/>
  <c r="AL37" i="5"/>
  <c r="AL36" i="5"/>
  <c r="AL35" i="5"/>
  <c r="AL34" i="5"/>
  <c r="AL33" i="5"/>
  <c r="AL32" i="5"/>
  <c r="AL31" i="5"/>
  <c r="AL30" i="5"/>
  <c r="AL29" i="5"/>
  <c r="AL28" i="5"/>
  <c r="AL27" i="5"/>
  <c r="AL26" i="5"/>
  <c r="AL25" i="5"/>
  <c r="AL24" i="5"/>
  <c r="AL23" i="5"/>
  <c r="AL22" i="5"/>
  <c r="AL21" i="5"/>
  <c r="AL20" i="5"/>
  <c r="AL19" i="5"/>
  <c r="AL18" i="5"/>
  <c r="AL17" i="5"/>
  <c r="AL16" i="5"/>
  <c r="AL15" i="5"/>
  <c r="AL14" i="5"/>
  <c r="AL13" i="5"/>
  <c r="AL12" i="5"/>
  <c r="AL11" i="5"/>
  <c r="AL9" i="5"/>
  <c r="AL8" i="5"/>
  <c r="J13" i="5" s="1"/>
  <c r="AL10" i="5"/>
  <c r="AB43" i="5" l="1"/>
  <c r="AB42" i="5"/>
  <c r="AB41" i="5"/>
  <c r="AB40" i="5"/>
  <c r="AB39" i="5"/>
  <c r="AB38" i="5"/>
  <c r="AB37" i="5"/>
  <c r="AB36" i="5"/>
  <c r="AB33" i="5"/>
  <c r="AB35" i="5"/>
  <c r="AB34" i="5"/>
  <c r="AB32" i="5"/>
  <c r="AB31" i="5"/>
  <c r="AB30" i="5"/>
  <c r="AB29" i="5"/>
  <c r="AB28" i="5"/>
  <c r="AB27" i="5"/>
  <c r="AB26" i="5"/>
  <c r="AB25" i="5"/>
  <c r="AB24" i="5"/>
  <c r="AB23" i="5"/>
  <c r="AB22" i="5"/>
  <c r="AB21" i="5"/>
  <c r="AB20" i="5"/>
  <c r="AB19" i="5"/>
  <c r="AB18" i="5"/>
  <c r="AB17" i="5"/>
  <c r="AB16" i="5"/>
  <c r="AB15" i="5"/>
  <c r="AB14" i="5"/>
  <c r="AB13" i="5"/>
  <c r="AB11" i="5"/>
  <c r="AB10" i="5"/>
  <c r="AB9" i="5"/>
  <c r="Z9" i="5"/>
  <c r="AB8" i="5"/>
  <c r="J11" i="5" s="1"/>
  <c r="W43" i="5"/>
  <c r="W42" i="5"/>
  <c r="W41" i="5"/>
  <c r="W40" i="5"/>
  <c r="W39" i="5"/>
  <c r="W38" i="5"/>
  <c r="W37" i="5"/>
  <c r="W36" i="5"/>
  <c r="W35" i="5"/>
  <c r="W34" i="5"/>
  <c r="W33" i="5"/>
  <c r="W32" i="5"/>
  <c r="W31" i="5"/>
  <c r="W30" i="5"/>
  <c r="W29" i="5"/>
  <c r="W28" i="5"/>
  <c r="W27" i="5"/>
  <c r="W26" i="5"/>
  <c r="W25" i="5"/>
  <c r="W24" i="5"/>
  <c r="W23" i="5"/>
  <c r="W22" i="5"/>
  <c r="W21" i="5"/>
  <c r="W20" i="5"/>
  <c r="W19" i="5"/>
  <c r="W18" i="5"/>
  <c r="W17" i="5"/>
  <c r="W16" i="5"/>
  <c r="W15" i="5"/>
  <c r="W14" i="5"/>
  <c r="W13" i="5"/>
  <c r="W12" i="5"/>
  <c r="W11" i="5"/>
  <c r="W10" i="5"/>
  <c r="W9" i="5"/>
  <c r="U9" i="5"/>
  <c r="W8" i="5"/>
  <c r="J10" i="5" s="1"/>
  <c r="P9" i="5"/>
  <c r="R43" i="5"/>
  <c r="R42" i="5"/>
  <c r="R41" i="5"/>
  <c r="R40" i="5"/>
  <c r="R39" i="5"/>
  <c r="R38" i="5"/>
  <c r="R37" i="5"/>
  <c r="R36" i="5"/>
  <c r="R35" i="5"/>
  <c r="R34" i="5"/>
  <c r="R33" i="5"/>
  <c r="R32" i="5"/>
  <c r="R31" i="5"/>
  <c r="R30" i="5"/>
  <c r="R29" i="5"/>
  <c r="R28" i="5"/>
  <c r="R27" i="5"/>
  <c r="R26" i="5"/>
  <c r="R25" i="5"/>
  <c r="R24" i="5"/>
  <c r="R23" i="5"/>
  <c r="R22" i="5"/>
  <c r="R21" i="5"/>
  <c r="R20" i="5"/>
  <c r="R19" i="5"/>
  <c r="R18" i="5"/>
  <c r="R17" i="5"/>
  <c r="R16" i="5"/>
  <c r="R15" i="5"/>
  <c r="R12" i="5"/>
  <c r="R11" i="5"/>
  <c r="R10" i="5"/>
  <c r="R9" i="5"/>
  <c r="R8" i="5"/>
  <c r="J9" i="5" s="1"/>
  <c r="M98" i="3"/>
  <c r="N98" i="3"/>
  <c r="O98" i="3"/>
  <c r="P98" i="3"/>
  <c r="Q98" i="3"/>
  <c r="R98" i="3"/>
  <c r="S98" i="3"/>
  <c r="T98" i="3"/>
  <c r="U98" i="3"/>
  <c r="V98" i="3"/>
  <c r="W98" i="3"/>
  <c r="X98" i="3"/>
  <c r="Y98" i="3"/>
  <c r="Z98" i="3"/>
  <c r="AA98" i="3"/>
  <c r="AB98" i="3"/>
  <c r="AC98" i="3"/>
  <c r="AD98" i="3"/>
  <c r="AE98" i="3"/>
  <c r="AF98" i="3"/>
  <c r="AG98" i="3"/>
  <c r="AH98" i="3"/>
  <c r="AI98" i="3"/>
  <c r="AJ98" i="3"/>
  <c r="AK98" i="3"/>
  <c r="AL98" i="3"/>
  <c r="AM98" i="3"/>
  <c r="AN98" i="3"/>
  <c r="AO98" i="3"/>
  <c r="AP98" i="3"/>
  <c r="AQ98" i="3"/>
  <c r="AR98" i="3"/>
  <c r="AS98" i="3"/>
  <c r="AT98" i="3"/>
  <c r="AU98" i="3"/>
  <c r="L98" i="3"/>
  <c r="Q96" i="3"/>
  <c r="R96" i="3"/>
  <c r="S96" i="3"/>
  <c r="T96" i="3"/>
  <c r="U96" i="3"/>
  <c r="V96" i="3"/>
  <c r="W96" i="3"/>
  <c r="X96" i="3"/>
  <c r="Y96" i="3"/>
  <c r="Z96" i="3"/>
  <c r="AA96" i="3"/>
  <c r="AB96" i="3"/>
  <c r="AC96" i="3"/>
  <c r="AD96" i="3"/>
  <c r="AE96" i="3"/>
  <c r="AF96" i="3"/>
  <c r="AG96" i="3"/>
  <c r="AH96" i="3"/>
  <c r="AI96" i="3"/>
  <c r="AJ96" i="3"/>
  <c r="AK96" i="3"/>
  <c r="AL96" i="3"/>
  <c r="AM96" i="3"/>
  <c r="AN96" i="3"/>
  <c r="AO96" i="3"/>
  <c r="AP96" i="3"/>
  <c r="AQ96" i="3"/>
  <c r="AR96" i="3"/>
  <c r="AS96" i="3"/>
  <c r="AT96" i="3"/>
  <c r="AU96" i="3"/>
  <c r="HH43" i="5" l="1"/>
  <c r="HH42" i="5"/>
  <c r="HH41" i="5"/>
  <c r="HH40" i="5"/>
  <c r="HH39" i="5"/>
  <c r="HH38" i="5"/>
  <c r="HH37" i="5"/>
  <c r="HH36" i="5"/>
  <c r="HH35" i="5"/>
  <c r="HH34" i="5"/>
  <c r="HH33" i="5"/>
  <c r="HH32" i="5"/>
  <c r="HH31" i="5"/>
  <c r="HH30" i="5"/>
  <c r="HH29" i="5"/>
  <c r="HH28" i="5"/>
  <c r="HH27" i="5"/>
  <c r="HH26" i="5"/>
  <c r="HH25" i="5"/>
  <c r="HC43" i="5"/>
  <c r="HC42" i="5"/>
  <c r="HC41" i="5"/>
  <c r="HC40" i="5"/>
  <c r="HC39" i="5"/>
  <c r="HC38" i="5"/>
  <c r="HC37" i="5"/>
  <c r="HC36" i="5"/>
  <c r="HC35" i="5"/>
  <c r="HC34" i="5"/>
  <c r="HC33" i="5"/>
  <c r="HC32" i="5"/>
  <c r="HC31" i="5"/>
  <c r="HC30" i="5"/>
  <c r="HC29" i="5"/>
  <c r="HC28" i="5"/>
  <c r="HC27" i="5"/>
  <c r="HC26" i="5"/>
  <c r="HC25" i="5"/>
  <c r="GX43" i="5"/>
  <c r="GX42" i="5"/>
  <c r="GX41" i="5"/>
  <c r="GX40" i="5"/>
  <c r="GX39" i="5"/>
  <c r="GX38" i="5"/>
  <c r="GX37" i="5"/>
  <c r="GX36" i="5"/>
  <c r="GX34" i="5"/>
  <c r="GX33" i="5"/>
  <c r="GX32" i="5"/>
  <c r="GX31" i="5"/>
  <c r="GX30" i="5"/>
  <c r="GX29" i="5"/>
  <c r="GX28" i="5"/>
  <c r="GX27" i="5"/>
  <c r="GX26" i="5"/>
  <c r="GX25" i="5"/>
  <c r="GS43" i="5"/>
  <c r="GS42" i="5"/>
  <c r="GS41" i="5"/>
  <c r="GS40" i="5"/>
  <c r="GS39" i="5"/>
  <c r="GS38" i="5"/>
  <c r="GS37" i="5"/>
  <c r="GS36" i="5"/>
  <c r="GS35" i="5"/>
  <c r="GS34" i="5"/>
  <c r="GS33" i="5"/>
  <c r="GS32" i="5"/>
  <c r="GS31" i="5"/>
  <c r="GS30" i="5"/>
  <c r="GS29" i="5"/>
  <c r="GS28" i="5"/>
  <c r="GS27" i="5"/>
  <c r="GS26" i="5"/>
  <c r="GS25" i="5"/>
  <c r="GN43" i="5"/>
  <c r="GN42" i="5"/>
  <c r="GN41" i="5"/>
  <c r="GN40" i="5"/>
  <c r="GN39" i="5"/>
  <c r="GN38" i="5"/>
  <c r="GN37" i="5"/>
  <c r="GN36" i="5"/>
  <c r="GN35" i="5"/>
  <c r="GN34" i="5"/>
  <c r="GN33" i="5"/>
  <c r="GN32" i="5"/>
  <c r="GN31" i="5"/>
  <c r="GN30" i="5"/>
  <c r="GN29" i="5"/>
  <c r="GN28" i="5"/>
  <c r="GN27" i="5"/>
  <c r="GN26" i="5"/>
  <c r="GN25" i="5"/>
  <c r="GI43" i="5"/>
  <c r="GI42" i="5"/>
  <c r="GI41" i="5"/>
  <c r="GI39" i="5"/>
  <c r="GI38" i="5"/>
  <c r="GI37" i="5"/>
  <c r="GI36" i="5"/>
  <c r="GI35" i="5"/>
  <c r="GI34" i="5"/>
  <c r="GI33" i="5"/>
  <c r="GI32" i="5"/>
  <c r="GI31" i="5"/>
  <c r="GI30" i="5"/>
  <c r="GI29" i="5"/>
  <c r="GI28" i="5"/>
  <c r="GI27" i="5"/>
  <c r="GI26" i="5"/>
  <c r="GI25" i="5"/>
  <c r="GD43" i="5"/>
  <c r="GD42" i="5"/>
  <c r="GD41" i="5"/>
  <c r="GD40" i="5"/>
  <c r="GD39" i="5"/>
  <c r="GD38" i="5"/>
  <c r="GD37" i="5"/>
  <c r="GD36" i="5"/>
  <c r="GD35" i="5"/>
  <c r="GD34" i="5"/>
  <c r="GD33" i="5"/>
  <c r="GD32" i="5"/>
  <c r="GD31" i="5"/>
  <c r="GD30" i="5"/>
  <c r="GD29" i="5"/>
  <c r="GD28" i="5"/>
  <c r="GD27" i="5"/>
  <c r="GD26" i="5"/>
  <c r="GD25" i="5"/>
  <c r="FY43" i="5"/>
  <c r="FY42" i="5"/>
  <c r="FY41" i="5"/>
  <c r="FY40" i="5"/>
  <c r="FY39" i="5"/>
  <c r="FY38" i="5"/>
  <c r="FY37" i="5"/>
  <c r="FY36" i="5"/>
  <c r="FY35" i="5"/>
  <c r="FY34" i="5"/>
  <c r="FY33" i="5"/>
  <c r="FY32" i="5"/>
  <c r="FY31" i="5"/>
  <c r="FY30" i="5"/>
  <c r="FY29" i="5"/>
  <c r="FY28" i="5"/>
  <c r="FY27" i="5"/>
  <c r="FY26" i="5"/>
  <c r="FY25" i="5"/>
  <c r="FT43" i="5"/>
  <c r="FT42" i="5"/>
  <c r="FT41" i="5"/>
  <c r="FT40" i="5"/>
  <c r="FT39" i="5"/>
  <c r="FT38" i="5"/>
  <c r="FT37" i="5"/>
  <c r="FT36" i="5"/>
  <c r="FT35" i="5"/>
  <c r="FT33" i="5"/>
  <c r="FT32" i="5"/>
  <c r="FT31" i="5"/>
  <c r="FT30" i="5"/>
  <c r="FT29" i="5"/>
  <c r="FT28" i="5"/>
  <c r="FT27" i="5"/>
  <c r="FT26" i="5"/>
  <c r="FT25" i="5"/>
  <c r="FO43" i="5"/>
  <c r="FO42" i="5"/>
  <c r="FO41" i="5"/>
  <c r="FO40" i="5"/>
  <c r="FO39" i="5"/>
  <c r="FO38" i="5"/>
  <c r="FO37" i="5"/>
  <c r="FO36" i="5"/>
  <c r="FO35" i="5"/>
  <c r="FO34" i="5"/>
  <c r="FO33" i="5"/>
  <c r="FO32" i="5"/>
  <c r="FO31" i="5"/>
  <c r="FO30" i="5"/>
  <c r="FO29" i="5"/>
  <c r="FO28" i="5"/>
  <c r="FO27" i="5"/>
  <c r="FO26" i="5"/>
  <c r="FO25" i="5"/>
  <c r="FJ43" i="5"/>
  <c r="FJ42" i="5"/>
  <c r="FJ41" i="5"/>
  <c r="FJ40" i="5"/>
  <c r="FJ39" i="5"/>
  <c r="FJ38" i="5"/>
  <c r="FJ37" i="5"/>
  <c r="FJ36" i="5"/>
  <c r="FJ35" i="5"/>
  <c r="FJ34" i="5"/>
  <c r="FJ33" i="5"/>
  <c r="FJ32" i="5"/>
  <c r="FJ31" i="5"/>
  <c r="FJ30" i="5"/>
  <c r="FJ29" i="5"/>
  <c r="FJ28" i="5"/>
  <c r="FJ27" i="5"/>
  <c r="FJ26" i="5"/>
  <c r="FJ25" i="5"/>
  <c r="FE43" i="5"/>
  <c r="FE42" i="5"/>
  <c r="FE41" i="5"/>
  <c r="FE40" i="5"/>
  <c r="FE39" i="5"/>
  <c r="FE38" i="5"/>
  <c r="FE37" i="5"/>
  <c r="FE36" i="5"/>
  <c r="FE35" i="5"/>
  <c r="FE34" i="5"/>
  <c r="FE33" i="5"/>
  <c r="FE32" i="5"/>
  <c r="FE31" i="5"/>
  <c r="FE30" i="5"/>
  <c r="FE29" i="5"/>
  <c r="FE28" i="5"/>
  <c r="FE27" i="5"/>
  <c r="FE26" i="5"/>
  <c r="FE25" i="5"/>
  <c r="HH24" i="5"/>
  <c r="HC24" i="5"/>
  <c r="GX24" i="5"/>
  <c r="GS24" i="5"/>
  <c r="GN24" i="5"/>
  <c r="GI24" i="5"/>
  <c r="GD24" i="5"/>
  <c r="FY24" i="5"/>
  <c r="FT24" i="5"/>
  <c r="FO24" i="5"/>
  <c r="FJ24" i="5"/>
  <c r="FE24" i="5"/>
  <c r="HH23" i="5"/>
  <c r="HH22" i="5"/>
  <c r="HH21" i="5"/>
  <c r="HH20" i="5"/>
  <c r="HH19" i="5"/>
  <c r="HH18" i="5"/>
  <c r="HH17" i="5"/>
  <c r="HH16" i="5"/>
  <c r="HH15" i="5"/>
  <c r="HH14" i="5"/>
  <c r="HH13" i="5"/>
  <c r="HH12" i="5"/>
  <c r="HH11" i="5"/>
  <c r="HC23" i="5"/>
  <c r="HC22" i="5"/>
  <c r="HC21" i="5"/>
  <c r="HC20" i="5"/>
  <c r="HC19" i="5"/>
  <c r="HC18" i="5"/>
  <c r="HC17" i="5"/>
  <c r="HC16" i="5"/>
  <c r="HC15" i="5"/>
  <c r="HC14" i="5"/>
  <c r="HC13" i="5"/>
  <c r="HC12" i="5"/>
  <c r="HC11" i="5"/>
  <c r="GX23" i="5"/>
  <c r="GX22" i="5"/>
  <c r="GX21" i="5"/>
  <c r="GX20" i="5"/>
  <c r="GX19" i="5"/>
  <c r="GX18" i="5"/>
  <c r="GX17" i="5"/>
  <c r="GX16" i="5"/>
  <c r="GX15" i="5"/>
  <c r="GX14" i="5"/>
  <c r="GX13" i="5"/>
  <c r="GX12" i="5"/>
  <c r="GX11" i="5"/>
  <c r="GS23" i="5"/>
  <c r="GS22" i="5"/>
  <c r="GS21" i="5"/>
  <c r="GS20" i="5"/>
  <c r="GS19" i="5"/>
  <c r="GS18" i="5"/>
  <c r="GS17" i="5"/>
  <c r="GS16" i="5"/>
  <c r="GS15" i="5"/>
  <c r="GS14" i="5"/>
  <c r="GS13" i="5"/>
  <c r="GS12" i="5"/>
  <c r="GS11" i="5"/>
  <c r="GN23" i="5"/>
  <c r="GN22" i="5"/>
  <c r="GN21" i="5"/>
  <c r="GN20" i="5"/>
  <c r="GN19" i="5"/>
  <c r="GN18" i="5"/>
  <c r="GN17" i="5"/>
  <c r="GN16" i="5"/>
  <c r="GN15" i="5"/>
  <c r="GN14" i="5"/>
  <c r="GN13" i="5"/>
  <c r="GN12" i="5"/>
  <c r="GN11" i="5"/>
  <c r="GI23" i="5"/>
  <c r="GI22" i="5"/>
  <c r="GI21" i="5"/>
  <c r="GI20" i="5"/>
  <c r="GI19" i="5"/>
  <c r="GI18" i="5"/>
  <c r="GI17" i="5"/>
  <c r="GI16" i="5"/>
  <c r="GI15" i="5"/>
  <c r="GI14" i="5"/>
  <c r="GI13" i="5"/>
  <c r="GI12" i="5"/>
  <c r="GI11" i="5"/>
  <c r="GD23" i="5"/>
  <c r="GD22" i="5"/>
  <c r="GD21" i="5"/>
  <c r="GD20" i="5"/>
  <c r="GD19" i="5"/>
  <c r="GD18" i="5"/>
  <c r="GD17" i="5"/>
  <c r="GD16" i="5"/>
  <c r="GD15" i="5"/>
  <c r="GD14" i="5"/>
  <c r="GD13" i="5"/>
  <c r="GD12" i="5"/>
  <c r="GD11" i="5"/>
  <c r="FY23" i="5"/>
  <c r="FY22" i="5"/>
  <c r="FY21" i="5"/>
  <c r="FY20" i="5"/>
  <c r="FY19" i="5"/>
  <c r="FY18" i="5"/>
  <c r="FY17" i="5"/>
  <c r="FY16" i="5"/>
  <c r="FY15" i="5"/>
  <c r="FY14" i="5"/>
  <c r="FY13" i="5"/>
  <c r="FY12" i="5"/>
  <c r="FY11" i="5"/>
  <c r="FT23" i="5"/>
  <c r="FT22" i="5"/>
  <c r="FT21" i="5"/>
  <c r="FT20" i="5"/>
  <c r="FT19" i="5"/>
  <c r="FT18" i="5"/>
  <c r="FT17" i="5"/>
  <c r="FT16" i="5"/>
  <c r="FT15" i="5"/>
  <c r="FT14" i="5"/>
  <c r="FT13" i="5"/>
  <c r="FT12" i="5"/>
  <c r="FT11" i="5"/>
  <c r="FO23" i="5"/>
  <c r="FO22" i="5"/>
  <c r="FO21" i="5"/>
  <c r="FO20" i="5"/>
  <c r="FO19" i="5"/>
  <c r="FO18" i="5"/>
  <c r="FO17" i="5"/>
  <c r="FO16" i="5"/>
  <c r="FO15" i="5"/>
  <c r="FO14" i="5"/>
  <c r="FO13" i="5"/>
  <c r="FO12" i="5"/>
  <c r="FO11" i="5"/>
  <c r="FJ23" i="5"/>
  <c r="FJ22" i="5"/>
  <c r="FJ21" i="5"/>
  <c r="FJ20" i="5"/>
  <c r="FJ19" i="5"/>
  <c r="FJ18" i="5"/>
  <c r="FJ17" i="5"/>
  <c r="FJ16" i="5"/>
  <c r="FJ15" i="5"/>
  <c r="FJ14" i="5"/>
  <c r="FJ13" i="5"/>
  <c r="FJ12" i="5"/>
  <c r="FJ11" i="5"/>
  <c r="FE23" i="5"/>
  <c r="FE22" i="5"/>
  <c r="FE21" i="5"/>
  <c r="FE20" i="5"/>
  <c r="FE19" i="5"/>
  <c r="FE18" i="5"/>
  <c r="FE17" i="5"/>
  <c r="FE16" i="5"/>
  <c r="FE15" i="5"/>
  <c r="FE14" i="5"/>
  <c r="FE13" i="5"/>
  <c r="FE12" i="5"/>
  <c r="FE11" i="5"/>
  <c r="HH10" i="5"/>
  <c r="HC10" i="5"/>
  <c r="GX10" i="5"/>
  <c r="GS10" i="5"/>
  <c r="GN10" i="5"/>
  <c r="GI10" i="5"/>
  <c r="GD10" i="5"/>
  <c r="FY10" i="5"/>
  <c r="FT10" i="5"/>
  <c r="FO10" i="5"/>
  <c r="FJ10" i="5"/>
  <c r="FE10" i="5"/>
  <c r="EZ10" i="5"/>
  <c r="EZ43" i="5" l="1"/>
  <c r="EZ42" i="5"/>
  <c r="EZ41" i="5"/>
  <c r="EZ40" i="5"/>
  <c r="EZ39" i="5"/>
  <c r="EZ38" i="5"/>
  <c r="EZ37" i="5"/>
  <c r="EZ36" i="5"/>
  <c r="EZ35" i="5"/>
  <c r="EZ34" i="5"/>
  <c r="EZ33" i="5"/>
  <c r="EZ32" i="5"/>
  <c r="EZ31" i="5"/>
  <c r="EZ30" i="5"/>
  <c r="EZ29" i="5"/>
  <c r="EZ28" i="5"/>
  <c r="EZ27" i="5"/>
  <c r="EZ26" i="5"/>
  <c r="EZ25" i="5"/>
  <c r="EU43" i="5"/>
  <c r="EU42" i="5"/>
  <c r="EU41" i="5"/>
  <c r="EU40" i="5"/>
  <c r="EU39" i="5"/>
  <c r="EU38" i="5"/>
  <c r="EU37" i="5"/>
  <c r="EU36" i="5"/>
  <c r="EU35" i="5"/>
  <c r="EU34" i="5"/>
  <c r="EU33" i="5"/>
  <c r="EU32" i="5"/>
  <c r="EU31" i="5"/>
  <c r="EU30" i="5"/>
  <c r="EU29" i="5"/>
  <c r="EU28" i="5"/>
  <c r="EU27" i="5"/>
  <c r="EU26" i="5"/>
  <c r="EU25" i="5"/>
  <c r="EP43" i="5"/>
  <c r="EP42" i="5"/>
  <c r="EP41" i="5"/>
  <c r="EP40" i="5"/>
  <c r="EP39" i="5"/>
  <c r="EP38" i="5"/>
  <c r="EP37" i="5"/>
  <c r="EP36" i="5"/>
  <c r="EP35" i="5"/>
  <c r="EP34" i="5"/>
  <c r="EP33" i="5"/>
  <c r="EP32" i="5"/>
  <c r="EP31" i="5"/>
  <c r="EP30" i="5"/>
  <c r="EP29" i="5"/>
  <c r="EP28" i="5"/>
  <c r="EP27" i="5"/>
  <c r="EP26" i="5"/>
  <c r="EP25" i="5"/>
  <c r="EZ24" i="5"/>
  <c r="EU24" i="5"/>
  <c r="EP24" i="5"/>
  <c r="EK43" i="5"/>
  <c r="EK42" i="5"/>
  <c r="EK41" i="5"/>
  <c r="EK40" i="5"/>
  <c r="EK39" i="5"/>
  <c r="EK38" i="5"/>
  <c r="EK37" i="5"/>
  <c r="EK36" i="5"/>
  <c r="EK35" i="5"/>
  <c r="EK34" i="5"/>
  <c r="EK33" i="5"/>
  <c r="EK32" i="5"/>
  <c r="EK31" i="5"/>
  <c r="EK30" i="5"/>
  <c r="EK29" i="5"/>
  <c r="EK28" i="5"/>
  <c r="EK27" i="5"/>
  <c r="EK26" i="5"/>
  <c r="EK25" i="5"/>
  <c r="EK24" i="5"/>
  <c r="EF43" i="5"/>
  <c r="EF42" i="5"/>
  <c r="EF41" i="5"/>
  <c r="EF40" i="5"/>
  <c r="EF39" i="5"/>
  <c r="EF38" i="5"/>
  <c r="EF37" i="5"/>
  <c r="EF36" i="5"/>
  <c r="EF35" i="5"/>
  <c r="EF34" i="5"/>
  <c r="EF33" i="5"/>
  <c r="EF32" i="5"/>
  <c r="EF30" i="5"/>
  <c r="EF29" i="5"/>
  <c r="EF28" i="5"/>
  <c r="EF27" i="5"/>
  <c r="EF26" i="5"/>
  <c r="EF25" i="5"/>
  <c r="EF24" i="5"/>
  <c r="EA43" i="5"/>
  <c r="EA42" i="5"/>
  <c r="EA41" i="5"/>
  <c r="EA40" i="5"/>
  <c r="EA39" i="5"/>
  <c r="EA38" i="5"/>
  <c r="EA37" i="5"/>
  <c r="EA36" i="5"/>
  <c r="EA35" i="5"/>
  <c r="EA34" i="5"/>
  <c r="EA33" i="5"/>
  <c r="EA32" i="5"/>
  <c r="EA31" i="5"/>
  <c r="EA30" i="5"/>
  <c r="EA29" i="5"/>
  <c r="EA28" i="5"/>
  <c r="EA27" i="5"/>
  <c r="EA26" i="5"/>
  <c r="EA25" i="5"/>
  <c r="EA24" i="5"/>
  <c r="DV43" i="5"/>
  <c r="DV42" i="5"/>
  <c r="DV41" i="5"/>
  <c r="DV40" i="5"/>
  <c r="DV39" i="5"/>
  <c r="DV38" i="5"/>
  <c r="DV37" i="5"/>
  <c r="DV36" i="5"/>
  <c r="DV35" i="5"/>
  <c r="DV34" i="5"/>
  <c r="DV33" i="5"/>
  <c r="DV32" i="5"/>
  <c r="DV31" i="5"/>
  <c r="DV30" i="5"/>
  <c r="DV29" i="5"/>
  <c r="DV28" i="5"/>
  <c r="DV27" i="5"/>
  <c r="DV26" i="5"/>
  <c r="DV25" i="5"/>
  <c r="DV24" i="5"/>
  <c r="DQ43" i="5"/>
  <c r="DQ42" i="5"/>
  <c r="DQ41" i="5"/>
  <c r="DQ40" i="5"/>
  <c r="DQ39" i="5"/>
  <c r="DQ38" i="5"/>
  <c r="DQ37" i="5"/>
  <c r="DQ36" i="5"/>
  <c r="DQ35" i="5"/>
  <c r="DQ34" i="5"/>
  <c r="DQ33" i="5"/>
  <c r="DQ32" i="5"/>
  <c r="DQ31" i="5"/>
  <c r="DQ30" i="5"/>
  <c r="DQ29" i="5"/>
  <c r="DQ28" i="5"/>
  <c r="DQ27" i="5"/>
  <c r="DQ26" i="5"/>
  <c r="DQ25" i="5"/>
  <c r="DQ24" i="5"/>
  <c r="DL43" i="5"/>
  <c r="DL42" i="5"/>
  <c r="DL41" i="5"/>
  <c r="DL40" i="5"/>
  <c r="DL39" i="5"/>
  <c r="DL38" i="5"/>
  <c r="DL37" i="5"/>
  <c r="DL36" i="5"/>
  <c r="DL35" i="5"/>
  <c r="DL34" i="5"/>
  <c r="DL33" i="5"/>
  <c r="DL32" i="5"/>
  <c r="DL31" i="5"/>
  <c r="DL30" i="5"/>
  <c r="DL29" i="5"/>
  <c r="DL28" i="5"/>
  <c r="DL27" i="5"/>
  <c r="DL26" i="5"/>
  <c r="DL25" i="5"/>
  <c r="DL24" i="5"/>
  <c r="DG43" i="5"/>
  <c r="DG42" i="5"/>
  <c r="DG41" i="5"/>
  <c r="DG40" i="5"/>
  <c r="DG39" i="5"/>
  <c r="DG38" i="5"/>
  <c r="DG37" i="5"/>
  <c r="DG36" i="5"/>
  <c r="DG35" i="5"/>
  <c r="DG34" i="5"/>
  <c r="DG33" i="5"/>
  <c r="DG32" i="5"/>
  <c r="DG31" i="5"/>
  <c r="DG30" i="5"/>
  <c r="DG29" i="5"/>
  <c r="DG28" i="5"/>
  <c r="DG27" i="5"/>
  <c r="DG26" i="5"/>
  <c r="DG25" i="5"/>
  <c r="DG24" i="5"/>
  <c r="DB43" i="5"/>
  <c r="DB42" i="5"/>
  <c r="DB41" i="5"/>
  <c r="DB40" i="5"/>
  <c r="DB39" i="5"/>
  <c r="DB38" i="5"/>
  <c r="DB37" i="5"/>
  <c r="DB36" i="5"/>
  <c r="DB35" i="5"/>
  <c r="DB34" i="5"/>
  <c r="DB33" i="5"/>
  <c r="DB32" i="5"/>
  <c r="DB31" i="5"/>
  <c r="DB30" i="5"/>
  <c r="DB29" i="5"/>
  <c r="DB28" i="5"/>
  <c r="DB27" i="5"/>
  <c r="DB26" i="5"/>
  <c r="DB25" i="5"/>
  <c r="DB24" i="5"/>
  <c r="CW43" i="5"/>
  <c r="CW42" i="5"/>
  <c r="CW41" i="5"/>
  <c r="CW40" i="5"/>
  <c r="CW39" i="5"/>
  <c r="CW38" i="5"/>
  <c r="CW37" i="5"/>
  <c r="CW36" i="5"/>
  <c r="CW35" i="5"/>
  <c r="CW34" i="5"/>
  <c r="CW33" i="5"/>
  <c r="CW32" i="5"/>
  <c r="CW31" i="5"/>
  <c r="CW30" i="5"/>
  <c r="CW29" i="5"/>
  <c r="CW28" i="5"/>
  <c r="CW27" i="5"/>
  <c r="CW26" i="5"/>
  <c r="CW25" i="5"/>
  <c r="CW24" i="5"/>
  <c r="EZ23" i="5"/>
  <c r="EZ22" i="5"/>
  <c r="EZ21" i="5"/>
  <c r="EZ20" i="5"/>
  <c r="EZ19" i="5"/>
  <c r="EZ18" i="5"/>
  <c r="EZ17" i="5"/>
  <c r="EZ16" i="5"/>
  <c r="EZ15" i="5"/>
  <c r="EZ14" i="5"/>
  <c r="EZ13" i="5"/>
  <c r="EZ12" i="5"/>
  <c r="EZ11" i="5"/>
  <c r="EU23" i="5"/>
  <c r="EU22" i="5"/>
  <c r="EU21" i="5"/>
  <c r="EU20" i="5"/>
  <c r="EU19" i="5"/>
  <c r="EU18" i="5"/>
  <c r="EU17" i="5"/>
  <c r="EU16" i="5"/>
  <c r="EU15" i="5"/>
  <c r="EU14" i="5"/>
  <c r="EU13" i="5"/>
  <c r="EU12" i="5"/>
  <c r="EU11" i="5"/>
  <c r="EP23" i="5"/>
  <c r="EP22" i="5"/>
  <c r="EP21" i="5"/>
  <c r="EP20" i="5"/>
  <c r="EP19" i="5"/>
  <c r="EP18" i="5"/>
  <c r="EP17" i="5"/>
  <c r="EP16" i="5"/>
  <c r="EP15" i="5"/>
  <c r="EP14" i="5"/>
  <c r="EP13" i="5"/>
  <c r="EP12" i="5"/>
  <c r="EP11" i="5"/>
  <c r="EK23" i="5"/>
  <c r="EK22" i="5"/>
  <c r="EK21" i="5"/>
  <c r="EK20" i="5"/>
  <c r="EK19" i="5"/>
  <c r="EK18" i="5"/>
  <c r="EK17" i="5"/>
  <c r="EK16" i="5"/>
  <c r="EK15" i="5"/>
  <c r="EK14" i="5"/>
  <c r="EK13" i="5"/>
  <c r="EK12" i="5"/>
  <c r="EK11" i="5"/>
  <c r="EF23" i="5"/>
  <c r="EF22" i="5"/>
  <c r="EF21" i="5"/>
  <c r="EF20" i="5"/>
  <c r="EF19" i="5"/>
  <c r="EF18" i="5"/>
  <c r="EF17" i="5"/>
  <c r="EF16" i="5"/>
  <c r="EF15" i="5"/>
  <c r="EF14" i="5"/>
  <c r="EF13" i="5"/>
  <c r="EF12" i="5"/>
  <c r="EF11" i="5"/>
  <c r="EA23" i="5"/>
  <c r="EA22" i="5"/>
  <c r="EA21" i="5"/>
  <c r="EA20" i="5"/>
  <c r="EA19" i="5"/>
  <c r="EA18" i="5"/>
  <c r="EA17" i="5"/>
  <c r="EA16" i="5"/>
  <c r="EA15" i="5"/>
  <c r="EA14" i="5"/>
  <c r="EA13" i="5"/>
  <c r="EA12" i="5"/>
  <c r="EA11" i="5"/>
  <c r="DV23" i="5"/>
  <c r="DV22" i="5"/>
  <c r="DV21" i="5"/>
  <c r="DV20" i="5"/>
  <c r="DV19" i="5"/>
  <c r="DV18" i="5"/>
  <c r="DV17" i="5"/>
  <c r="DV16" i="5"/>
  <c r="DV15" i="5"/>
  <c r="DV14" i="5"/>
  <c r="DV13" i="5"/>
  <c r="DV12" i="5"/>
  <c r="DV11" i="5"/>
  <c r="DQ23" i="5"/>
  <c r="DQ22" i="5"/>
  <c r="DQ21" i="5"/>
  <c r="DQ20" i="5"/>
  <c r="DQ19" i="5"/>
  <c r="DQ18" i="5"/>
  <c r="DQ17" i="5"/>
  <c r="DQ16" i="5"/>
  <c r="DQ15" i="5"/>
  <c r="DQ14" i="5"/>
  <c r="DQ13" i="5"/>
  <c r="DQ12" i="5"/>
  <c r="DQ11" i="5"/>
  <c r="DL23" i="5"/>
  <c r="DL22" i="5"/>
  <c r="DL21" i="5"/>
  <c r="DL20" i="5"/>
  <c r="DL19" i="5"/>
  <c r="DL18" i="5"/>
  <c r="DL17" i="5"/>
  <c r="DL16" i="5"/>
  <c r="DL15" i="5"/>
  <c r="DL14" i="5"/>
  <c r="DL13" i="5"/>
  <c r="DL12" i="5"/>
  <c r="DL11" i="5"/>
  <c r="DG23" i="5"/>
  <c r="DG22" i="5"/>
  <c r="DG21" i="5"/>
  <c r="DG20" i="5"/>
  <c r="DG19" i="5"/>
  <c r="DG18" i="5"/>
  <c r="DG17" i="5"/>
  <c r="DG16" i="5"/>
  <c r="DG15" i="5"/>
  <c r="DG14" i="5"/>
  <c r="DG13" i="5"/>
  <c r="DG12" i="5"/>
  <c r="DG11" i="5"/>
  <c r="DB23" i="5"/>
  <c r="DB22" i="5"/>
  <c r="DB21" i="5"/>
  <c r="DB20" i="5"/>
  <c r="DB19" i="5"/>
  <c r="DB18" i="5"/>
  <c r="DB17" i="5"/>
  <c r="DB16" i="5"/>
  <c r="DB15" i="5"/>
  <c r="DB14" i="5"/>
  <c r="DB13" i="5"/>
  <c r="DB12" i="5"/>
  <c r="DB11" i="5"/>
  <c r="CW23" i="5"/>
  <c r="CW22" i="5"/>
  <c r="CW21" i="5"/>
  <c r="CW20" i="5"/>
  <c r="CW19" i="5"/>
  <c r="CW18" i="5"/>
  <c r="CW17" i="5"/>
  <c r="CW16" i="5"/>
  <c r="CW15" i="5"/>
  <c r="CW14" i="5"/>
  <c r="CW13" i="5"/>
  <c r="CW12" i="5"/>
  <c r="CW11" i="5"/>
  <c r="EU10" i="5"/>
  <c r="EP10" i="5"/>
  <c r="EK10" i="5"/>
  <c r="EF10" i="5"/>
  <c r="EA10" i="5"/>
  <c r="DV10" i="5"/>
  <c r="DQ10" i="5"/>
  <c r="DL10" i="5"/>
  <c r="DG10" i="5"/>
  <c r="DB10" i="5"/>
  <c r="CW10" i="5"/>
  <c r="CR10" i="5"/>
  <c r="CR43" i="5"/>
  <c r="CR42" i="5"/>
  <c r="CR41" i="5"/>
  <c r="CR40" i="5"/>
  <c r="CR39" i="5"/>
  <c r="CR38" i="5"/>
  <c r="CR37" i="5"/>
  <c r="CR36" i="5"/>
  <c r="CR35" i="5"/>
  <c r="CR34" i="5"/>
  <c r="CR33" i="5"/>
  <c r="CR32" i="5"/>
  <c r="CR31" i="5"/>
  <c r="CR30" i="5"/>
  <c r="CR29" i="5"/>
  <c r="CR28" i="5"/>
  <c r="CR27" i="5"/>
  <c r="CR26" i="5"/>
  <c r="CR25" i="5"/>
  <c r="CR24" i="5"/>
  <c r="CM43" i="5"/>
  <c r="CM42" i="5"/>
  <c r="CM41" i="5"/>
  <c r="CM40" i="5"/>
  <c r="CM39" i="5"/>
  <c r="CM38" i="5"/>
  <c r="CM37" i="5"/>
  <c r="CM36" i="5"/>
  <c r="CM35" i="5"/>
  <c r="CM34" i="5"/>
  <c r="CM33" i="5"/>
  <c r="CM32" i="5"/>
  <c r="CM31" i="5"/>
  <c r="CM30" i="5"/>
  <c r="CM29" i="5"/>
  <c r="CM28" i="5"/>
  <c r="CM27" i="5"/>
  <c r="CM26" i="5"/>
  <c r="CM25" i="5"/>
  <c r="CM24" i="5"/>
  <c r="CH43" i="5"/>
  <c r="CH42" i="5"/>
  <c r="CH41" i="5"/>
  <c r="CH40" i="5"/>
  <c r="CH39" i="5"/>
  <c r="CH38" i="5"/>
  <c r="CH37" i="5"/>
  <c r="CH36" i="5"/>
  <c r="CH35" i="5"/>
  <c r="CH34" i="5"/>
  <c r="CH33" i="5"/>
  <c r="CH32" i="5"/>
  <c r="CH31" i="5"/>
  <c r="CH30" i="5"/>
  <c r="CH29" i="5"/>
  <c r="CH28" i="5"/>
  <c r="CH27" i="5"/>
  <c r="CH26" i="5"/>
  <c r="CH25" i="5"/>
  <c r="CH24" i="5"/>
  <c r="CH23" i="5"/>
  <c r="CC43" i="5"/>
  <c r="CC42" i="5"/>
  <c r="CC41" i="5"/>
  <c r="CC40" i="5"/>
  <c r="CC39" i="5"/>
  <c r="CC38" i="5"/>
  <c r="CC37" i="5"/>
  <c r="CC36" i="5"/>
  <c r="CC35" i="5"/>
  <c r="CC34" i="5"/>
  <c r="CC33" i="5"/>
  <c r="CC32" i="5"/>
  <c r="CC31" i="5"/>
  <c r="CC30" i="5"/>
  <c r="CC29" i="5"/>
  <c r="CC28" i="5"/>
  <c r="CC27" i="5"/>
  <c r="CC26" i="5"/>
  <c r="CC25" i="5"/>
  <c r="CC24" i="5"/>
  <c r="CR23" i="5"/>
  <c r="CR22" i="5"/>
  <c r="CR21" i="5"/>
  <c r="CR20" i="5"/>
  <c r="CR19" i="5"/>
  <c r="CR18" i="5"/>
  <c r="CR17" i="5"/>
  <c r="CR16" i="5"/>
  <c r="CR15" i="5"/>
  <c r="CR14" i="5"/>
  <c r="CR13" i="5"/>
  <c r="CR12" i="5"/>
  <c r="CR11" i="5"/>
  <c r="CM23" i="5"/>
  <c r="CM22" i="5"/>
  <c r="CM21" i="5"/>
  <c r="CM20" i="5"/>
  <c r="CM19" i="5"/>
  <c r="CM18" i="5"/>
  <c r="CM17" i="5"/>
  <c r="CM16" i="5"/>
  <c r="CM15" i="5"/>
  <c r="CM14" i="5"/>
  <c r="CM13" i="5"/>
  <c r="CM12" i="5"/>
  <c r="CM11" i="5"/>
  <c r="CH22" i="5"/>
  <c r="CH21" i="5"/>
  <c r="CH20" i="5"/>
  <c r="CH19" i="5"/>
  <c r="CH18" i="5"/>
  <c r="CH17" i="5"/>
  <c r="CH16" i="5"/>
  <c r="CH15" i="5"/>
  <c r="CH14" i="5"/>
  <c r="CH13" i="5"/>
  <c r="CH12" i="5"/>
  <c r="CH11" i="5"/>
  <c r="CM10" i="5"/>
  <c r="CH10" i="5"/>
  <c r="CC10" i="5"/>
  <c r="BX43" i="5" l="1"/>
  <c r="BX42" i="5"/>
  <c r="BX41" i="5"/>
  <c r="BX40" i="5"/>
  <c r="BX39" i="5"/>
  <c r="BX38" i="5"/>
  <c r="BX37" i="5"/>
  <c r="BX36" i="5"/>
  <c r="BX35" i="5"/>
  <c r="BX34" i="5"/>
  <c r="BX33" i="5"/>
  <c r="BX32" i="5"/>
  <c r="BX31" i="5"/>
  <c r="BX30" i="5"/>
  <c r="BX29" i="5"/>
  <c r="BX28" i="5"/>
  <c r="BX27" i="5"/>
  <c r="BX26" i="5"/>
  <c r="BX25" i="5"/>
  <c r="BX24" i="5"/>
  <c r="BS43" i="5"/>
  <c r="BS42" i="5"/>
  <c r="BS41" i="5"/>
  <c r="BS40" i="5"/>
  <c r="BS39" i="5"/>
  <c r="BS38" i="5"/>
  <c r="BS37" i="5"/>
  <c r="BS36" i="5"/>
  <c r="BS35" i="5"/>
  <c r="BS34" i="5"/>
  <c r="BS33" i="5"/>
  <c r="BS32" i="5"/>
  <c r="BS31" i="5"/>
  <c r="BS30" i="5"/>
  <c r="BS29" i="5"/>
  <c r="BS28" i="5"/>
  <c r="BS27" i="5"/>
  <c r="BS26" i="5"/>
  <c r="BS25" i="5"/>
  <c r="BS24" i="5"/>
  <c r="BN43" i="5"/>
  <c r="BN42" i="5"/>
  <c r="BN41" i="5"/>
  <c r="BN40" i="5"/>
  <c r="BN39" i="5"/>
  <c r="BN38" i="5"/>
  <c r="BN37" i="5"/>
  <c r="BN36" i="5"/>
  <c r="BN35" i="5"/>
  <c r="BN34" i="5"/>
  <c r="BN33" i="5"/>
  <c r="BN32" i="5"/>
  <c r="BN31" i="5"/>
  <c r="BN30" i="5"/>
  <c r="BN29" i="5"/>
  <c r="BN28" i="5"/>
  <c r="BN27" i="5"/>
  <c r="BN26" i="5"/>
  <c r="BN25" i="5"/>
  <c r="BN24" i="5"/>
  <c r="BI43" i="5"/>
  <c r="BI42" i="5"/>
  <c r="BI41" i="5"/>
  <c r="BI40" i="5"/>
  <c r="BI39" i="5"/>
  <c r="BI38" i="5"/>
  <c r="BI37" i="5"/>
  <c r="BI36" i="5"/>
  <c r="BI35" i="5"/>
  <c r="BI34" i="5"/>
  <c r="BI33" i="5"/>
  <c r="BI32" i="5"/>
  <c r="BI31" i="5"/>
  <c r="BI30" i="5"/>
  <c r="BI29" i="5"/>
  <c r="BI28" i="5"/>
  <c r="BI27" i="5"/>
  <c r="BI26" i="5"/>
  <c r="BI25" i="5"/>
  <c r="BI24" i="5"/>
  <c r="BD43" i="5"/>
  <c r="BD42" i="5"/>
  <c r="BD41" i="5"/>
  <c r="BD40" i="5"/>
  <c r="BD39" i="5"/>
  <c r="BD38" i="5"/>
  <c r="BD37" i="5"/>
  <c r="BD36" i="5"/>
  <c r="BD35" i="5"/>
  <c r="BD34" i="5"/>
  <c r="BD33" i="5"/>
  <c r="BD32" i="5"/>
  <c r="BD31" i="5"/>
  <c r="BD30" i="5"/>
  <c r="BD29" i="5"/>
  <c r="BD28" i="5"/>
  <c r="BD27" i="5"/>
  <c r="BD26" i="5"/>
  <c r="BD25" i="5"/>
  <c r="BD24" i="5"/>
  <c r="AY43" i="5"/>
  <c r="AY42" i="5"/>
  <c r="AY41" i="5"/>
  <c r="AY40" i="5"/>
  <c r="AY39" i="5"/>
  <c r="AY38" i="5"/>
  <c r="AY37" i="5"/>
  <c r="AY36" i="5"/>
  <c r="AY35" i="5"/>
  <c r="AY34" i="5"/>
  <c r="AY33" i="5"/>
  <c r="AY32" i="5"/>
  <c r="AY31" i="5"/>
  <c r="AY30" i="5"/>
  <c r="AY29" i="5"/>
  <c r="AY28" i="5"/>
  <c r="AY27" i="5"/>
  <c r="AY26" i="5"/>
  <c r="AY25" i="5"/>
  <c r="AY24" i="5"/>
  <c r="CC23" i="5"/>
  <c r="CC22" i="5"/>
  <c r="CC21" i="5"/>
  <c r="CC20" i="5"/>
  <c r="CC19" i="5"/>
  <c r="CC18" i="5"/>
  <c r="CC17" i="5"/>
  <c r="CC16" i="5"/>
  <c r="CC15" i="5"/>
  <c r="CC14" i="5"/>
  <c r="CC13" i="5"/>
  <c r="CC12" i="5"/>
  <c r="CC11" i="5"/>
  <c r="BX23" i="5"/>
  <c r="BX22" i="5"/>
  <c r="BX21" i="5"/>
  <c r="BX20" i="5"/>
  <c r="BX19" i="5"/>
  <c r="BX18" i="5"/>
  <c r="BX17" i="5"/>
  <c r="BX16" i="5"/>
  <c r="BX15" i="5"/>
  <c r="BX14" i="5"/>
  <c r="BX13" i="5"/>
  <c r="BX12" i="5"/>
  <c r="BX11" i="5"/>
  <c r="BS23" i="5"/>
  <c r="BS22" i="5"/>
  <c r="BS21" i="5"/>
  <c r="BS20" i="5"/>
  <c r="BS19" i="5"/>
  <c r="BS18" i="5"/>
  <c r="BS17" i="5"/>
  <c r="BS16" i="5"/>
  <c r="BS15" i="5"/>
  <c r="BS14" i="5"/>
  <c r="BS13" i="5"/>
  <c r="BS12" i="5"/>
  <c r="BS11" i="5"/>
  <c r="BN23" i="5"/>
  <c r="BN22" i="5"/>
  <c r="BN21" i="5"/>
  <c r="BN20" i="5"/>
  <c r="BN19" i="5"/>
  <c r="BN18" i="5"/>
  <c r="BN17" i="5"/>
  <c r="BN16" i="5"/>
  <c r="BN15" i="5"/>
  <c r="BN14" i="5"/>
  <c r="BN13" i="5"/>
  <c r="BN12" i="5"/>
  <c r="BN11" i="5"/>
  <c r="BI23" i="5"/>
  <c r="BI22" i="5"/>
  <c r="BI21" i="5"/>
  <c r="BI20" i="5"/>
  <c r="BI19" i="5"/>
  <c r="BI18" i="5"/>
  <c r="BI17" i="5"/>
  <c r="BI16" i="5"/>
  <c r="BI15" i="5"/>
  <c r="BI14" i="5"/>
  <c r="BI13" i="5"/>
  <c r="BI12" i="5"/>
  <c r="BI11" i="5"/>
  <c r="BD23" i="5"/>
  <c r="BD22" i="5"/>
  <c r="BD21" i="5"/>
  <c r="BD20" i="5"/>
  <c r="BD19" i="5"/>
  <c r="BD18" i="5"/>
  <c r="BD17" i="5"/>
  <c r="BD16" i="5"/>
  <c r="BD15" i="5"/>
  <c r="BD14" i="5"/>
  <c r="BD13" i="5"/>
  <c r="BD12" i="5"/>
  <c r="BD11" i="5"/>
  <c r="AY23" i="5"/>
  <c r="AY22" i="5"/>
  <c r="AY21" i="5"/>
  <c r="AY20" i="5"/>
  <c r="AY19" i="5"/>
  <c r="AY18" i="5"/>
  <c r="AY17" i="5"/>
  <c r="AY16" i="5"/>
  <c r="AY15" i="5"/>
  <c r="AY14" i="5"/>
  <c r="AY13" i="5"/>
  <c r="AY12" i="5"/>
  <c r="AY11" i="5"/>
  <c r="BX10" i="5"/>
  <c r="BS10" i="5"/>
  <c r="BN10" i="5"/>
  <c r="BI10" i="5"/>
  <c r="BD10" i="5"/>
  <c r="AY10" i="5"/>
  <c r="AT43" i="5"/>
  <c r="AT42" i="5"/>
  <c r="AT41" i="5"/>
  <c r="AT40" i="5"/>
  <c r="AT39" i="5"/>
  <c r="AT38" i="5"/>
  <c r="AT37" i="5"/>
  <c r="AT36" i="5"/>
  <c r="AT35" i="5"/>
  <c r="AT34" i="5"/>
  <c r="AT33" i="5"/>
  <c r="AT32" i="5"/>
  <c r="AT31" i="5"/>
  <c r="AT30" i="5"/>
  <c r="AT29" i="5"/>
  <c r="AT28" i="5"/>
  <c r="AT27" i="5"/>
  <c r="AT26" i="5"/>
  <c r="AT25" i="5"/>
  <c r="AT24" i="5"/>
  <c r="AT23" i="5"/>
  <c r="AT22" i="5"/>
  <c r="AT21" i="5"/>
  <c r="AT20" i="5"/>
  <c r="AT19" i="5"/>
  <c r="AT18" i="5"/>
  <c r="AT17" i="5"/>
  <c r="AT16" i="5"/>
  <c r="AT15" i="5"/>
  <c r="AT14" i="5"/>
  <c r="AT13" i="5"/>
  <c r="AT12" i="5"/>
  <c r="AT11" i="5"/>
  <c r="AT10" i="5"/>
  <c r="AO10" i="5"/>
  <c r="AO43" i="5"/>
  <c r="AO42" i="5"/>
  <c r="AO41" i="5"/>
  <c r="AO40" i="5"/>
  <c r="AO39" i="5"/>
  <c r="AO38" i="5"/>
  <c r="AO37" i="5"/>
  <c r="AO36" i="5"/>
  <c r="AO35" i="5"/>
  <c r="AO34" i="5"/>
  <c r="AO33" i="5"/>
  <c r="AO32" i="5"/>
  <c r="AO31" i="5"/>
  <c r="AO30" i="5"/>
  <c r="AO29" i="5"/>
  <c r="AO28" i="5"/>
  <c r="AO27" i="5"/>
  <c r="AO26" i="5"/>
  <c r="AO25" i="5"/>
  <c r="AO24" i="5"/>
  <c r="AO23" i="5"/>
  <c r="AO22" i="5"/>
  <c r="AO21" i="5"/>
  <c r="AO20" i="5"/>
  <c r="AO19" i="5"/>
  <c r="AO18" i="5"/>
  <c r="AO17" i="5"/>
  <c r="AO16" i="5"/>
  <c r="AO15" i="5"/>
  <c r="AO14" i="5"/>
  <c r="AO13" i="5"/>
  <c r="AO12" i="5"/>
  <c r="AO11" i="5"/>
  <c r="AJ43" i="5"/>
  <c r="AJ42" i="5"/>
  <c r="AJ41" i="5"/>
  <c r="AJ40" i="5"/>
  <c r="AJ39" i="5"/>
  <c r="AJ38" i="5"/>
  <c r="AJ37" i="5"/>
  <c r="AJ36" i="5"/>
  <c r="AJ35" i="5"/>
  <c r="AJ34" i="5"/>
  <c r="AJ33" i="5"/>
  <c r="AJ32" i="5"/>
  <c r="AJ31" i="5"/>
  <c r="U43" i="5"/>
  <c r="U42" i="5"/>
  <c r="U41" i="5"/>
  <c r="U40" i="5"/>
  <c r="U39" i="5"/>
  <c r="U38" i="5"/>
  <c r="U37" i="5"/>
  <c r="U36" i="5"/>
  <c r="U35" i="5"/>
  <c r="U34" i="5"/>
  <c r="U33" i="5"/>
  <c r="U32" i="5"/>
  <c r="U31" i="5"/>
  <c r="AJ30" i="5" l="1"/>
  <c r="AJ29" i="5"/>
  <c r="AJ28" i="5"/>
  <c r="AJ27" i="5"/>
  <c r="AJ26" i="5"/>
  <c r="AJ25" i="5"/>
  <c r="AJ24" i="5"/>
  <c r="AJ23" i="5"/>
  <c r="AJ22" i="5"/>
  <c r="AJ21" i="5"/>
  <c r="AJ20" i="5"/>
  <c r="AJ19" i="5"/>
  <c r="AJ18" i="5"/>
  <c r="AJ17" i="5"/>
  <c r="AJ16" i="5"/>
  <c r="AJ15" i="5"/>
  <c r="AJ14" i="5"/>
  <c r="AJ13" i="5"/>
  <c r="AJ12" i="5"/>
  <c r="AJ11" i="5"/>
  <c r="AJ10" i="5"/>
  <c r="Z10" i="5" l="1"/>
  <c r="Z11" i="5"/>
  <c r="Z12" i="5"/>
  <c r="U30" i="5" l="1"/>
  <c r="U29" i="5"/>
  <c r="U28" i="5"/>
  <c r="U27" i="5"/>
  <c r="U26" i="5"/>
  <c r="U25" i="5"/>
  <c r="U24" i="5"/>
  <c r="U23" i="5"/>
  <c r="U22" i="5"/>
  <c r="U21" i="5"/>
  <c r="U20" i="5"/>
  <c r="U19" i="5"/>
  <c r="U18" i="5"/>
  <c r="U17" i="5"/>
  <c r="U16" i="5"/>
  <c r="U15" i="5"/>
  <c r="U14" i="5"/>
  <c r="U13" i="5"/>
  <c r="U12" i="5"/>
  <c r="U11" i="5"/>
  <c r="U10" i="5"/>
  <c r="B15" i="1" l="1"/>
  <c r="H15" i="1"/>
  <c r="D15" i="1" l="1"/>
  <c r="Q99" i="3"/>
  <c r="R99" i="3"/>
  <c r="S99" i="3"/>
  <c r="T99" i="3"/>
  <c r="U99" i="3"/>
  <c r="V99" i="3"/>
  <c r="W99" i="3"/>
  <c r="X99" i="3"/>
  <c r="Y99" i="3"/>
  <c r="Z99" i="3"/>
  <c r="AA99" i="3"/>
  <c r="AB99" i="3"/>
  <c r="AC99" i="3"/>
  <c r="AD99" i="3"/>
  <c r="AE99" i="3"/>
  <c r="AF99" i="3"/>
  <c r="AG99" i="3"/>
  <c r="AH99" i="3"/>
  <c r="AI99" i="3"/>
  <c r="AJ99" i="3"/>
  <c r="AK99" i="3"/>
  <c r="AL99" i="3"/>
  <c r="AM99" i="3"/>
  <c r="AN99" i="3"/>
  <c r="AO99" i="3"/>
  <c r="AP99" i="3"/>
  <c r="AQ99" i="3"/>
  <c r="AR99" i="3"/>
  <c r="AS99" i="3"/>
  <c r="AT99" i="3"/>
  <c r="AU99" i="3"/>
  <c r="L120" i="3"/>
  <c r="M120" i="3" l="1"/>
  <c r="N120" i="3" s="1"/>
  <c r="O120" i="3" s="1"/>
  <c r="P120" i="3" s="1"/>
  <c r="Q120" i="3" s="1"/>
  <c r="R120" i="3" s="1"/>
  <c r="S120" i="3" s="1"/>
  <c r="T120" i="3" s="1"/>
  <c r="U120" i="3" s="1"/>
  <c r="V120" i="3" s="1"/>
  <c r="W120" i="3" s="1"/>
  <c r="X120" i="3" s="1"/>
  <c r="Y120" i="3" s="1"/>
  <c r="Z120" i="3" s="1"/>
  <c r="AA120" i="3" s="1"/>
  <c r="AB120" i="3" s="1"/>
  <c r="AC120" i="3" s="1"/>
  <c r="AD120" i="3" s="1"/>
  <c r="AE120" i="3" s="1"/>
  <c r="AF120" i="3" s="1"/>
  <c r="AG120" i="3" s="1"/>
  <c r="AH120" i="3" s="1"/>
  <c r="AI120" i="3" s="1"/>
  <c r="AJ120" i="3" s="1"/>
  <c r="AK120" i="3" s="1"/>
  <c r="AL120" i="3" s="1"/>
  <c r="AM120" i="3" s="1"/>
  <c r="AN120" i="3" s="1"/>
  <c r="AO120" i="3" s="1"/>
  <c r="AP120" i="3" s="1"/>
  <c r="AQ120" i="3" s="1"/>
  <c r="AR120" i="3" s="1"/>
  <c r="AS120" i="3" s="1"/>
  <c r="AT120" i="3" s="1"/>
  <c r="AU120" i="3" s="1"/>
  <c r="L99" i="3"/>
  <c r="M99" i="3" s="1"/>
  <c r="N99" i="3" s="1"/>
  <c r="O99" i="3"/>
  <c r="P99" i="3" s="1"/>
  <c r="K4" i="3"/>
  <c r="J6" i="5" l="1"/>
  <c r="L13" i="3" l="1"/>
  <c r="K47" i="5" l="1"/>
  <c r="B10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48" i="5"/>
  <c r="B49" i="5"/>
  <c r="E6" i="5"/>
  <c r="H2" i="5"/>
  <c r="G6" i="5"/>
  <c r="A4" i="3"/>
  <c r="G5" i="3"/>
  <c r="G7" i="3"/>
  <c r="G6" i="3"/>
  <c r="G8" i="3"/>
  <c r="B94" i="3"/>
  <c r="B92" i="3"/>
  <c r="B90" i="3"/>
  <c r="B88" i="3"/>
  <c r="B86" i="3"/>
  <c r="B84" i="3"/>
  <c r="B14" i="3"/>
  <c r="B16" i="3"/>
  <c r="B82" i="3"/>
  <c r="B80" i="3"/>
  <c r="B78" i="3"/>
  <c r="B76" i="3"/>
  <c r="B74" i="3"/>
  <c r="B72" i="3"/>
  <c r="B70" i="3"/>
  <c r="B68" i="3"/>
  <c r="B66" i="3"/>
  <c r="B64" i="3"/>
  <c r="B62" i="3"/>
  <c r="B60" i="3"/>
  <c r="B58" i="3"/>
  <c r="B56" i="3"/>
  <c r="B54" i="3"/>
  <c r="B52" i="3"/>
  <c r="B50" i="3"/>
  <c r="B48" i="3"/>
  <c r="B46" i="3"/>
  <c r="B44" i="3"/>
  <c r="B42" i="3"/>
  <c r="B40" i="3"/>
  <c r="B38" i="3"/>
  <c r="B36" i="3"/>
  <c r="B34" i="3"/>
  <c r="B32" i="3"/>
  <c r="B30" i="3"/>
  <c r="B28" i="3"/>
  <c r="B26" i="3"/>
  <c r="B24" i="3"/>
  <c r="B22" i="3"/>
  <c r="B20" i="3"/>
  <c r="B18" i="3"/>
  <c r="K12" i="5" l="1"/>
  <c r="K13" i="5"/>
  <c r="K14" i="5"/>
  <c r="K15" i="5"/>
  <c r="K16" i="5"/>
  <c r="K17" i="5"/>
  <c r="K18" i="5"/>
  <c r="K19" i="5"/>
  <c r="K20" i="5"/>
  <c r="K22" i="5"/>
  <c r="K23" i="5"/>
  <c r="K24" i="5"/>
  <c r="K25" i="5"/>
  <c r="K26" i="5"/>
  <c r="K27" i="5"/>
  <c r="K29" i="5"/>
  <c r="K30" i="5"/>
  <c r="K31" i="5"/>
  <c r="K26" i="3" l="1"/>
  <c r="K27" i="3"/>
  <c r="K51" i="3"/>
  <c r="K55" i="3"/>
  <c r="K57" i="3"/>
  <c r="K60" i="3"/>
  <c r="K61" i="3"/>
  <c r="K63" i="3"/>
  <c r="EF31" i="5" s="1"/>
  <c r="K64" i="3"/>
  <c r="K65" i="3"/>
  <c r="K67" i="3"/>
  <c r="K68" i="3"/>
  <c r="K69" i="3"/>
  <c r="K71" i="3"/>
  <c r="K73" i="3"/>
  <c r="K75" i="3"/>
  <c r="K77" i="3"/>
  <c r="K79" i="3"/>
  <c r="FT34" i="5" s="1"/>
  <c r="K81" i="3"/>
  <c r="K83" i="3"/>
  <c r="K85" i="3"/>
  <c r="GI40" i="5" s="1"/>
  <c r="K86" i="3"/>
  <c r="K87" i="3"/>
  <c r="K88" i="3"/>
  <c r="K89" i="3"/>
  <c r="K90" i="3"/>
  <c r="K91" i="3"/>
  <c r="GX35" i="5" s="1"/>
  <c r="K92" i="3"/>
  <c r="K93" i="3"/>
  <c r="K94" i="3"/>
  <c r="K95" i="3"/>
  <c r="B9" i="5" l="1"/>
  <c r="G60" i="1" l="1"/>
  <c r="H55" i="1" l="1"/>
  <c r="H56" i="1"/>
  <c r="H54" i="1"/>
  <c r="H21" i="1"/>
  <c r="H11" i="5" s="1"/>
  <c r="H19" i="1"/>
  <c r="H50" i="1"/>
  <c r="H40" i="5" s="1"/>
  <c r="H40" i="1"/>
  <c r="H30" i="5" s="1"/>
  <c r="H35" i="1"/>
  <c r="H25" i="5" s="1"/>
  <c r="H52" i="1"/>
  <c r="H42" i="5" s="1"/>
  <c r="H24" i="1"/>
  <c r="H48" i="1"/>
  <c r="H38" i="5" s="1"/>
  <c r="H32" i="1"/>
  <c r="H22" i="5" s="1"/>
  <c r="H58" i="1"/>
  <c r="H43" i="1"/>
  <c r="H33" i="5" s="1"/>
  <c r="H27" i="1"/>
  <c r="H17" i="5" s="1"/>
  <c r="H47" i="1"/>
  <c r="H37" i="5" s="1"/>
  <c r="H39" i="1"/>
  <c r="H29" i="5" s="1"/>
  <c r="H31" i="1"/>
  <c r="H21" i="5" s="1"/>
  <c r="H23" i="1"/>
  <c r="H13" i="5" s="1"/>
  <c r="H59" i="1"/>
  <c r="H49" i="5" s="1"/>
  <c r="H44" i="1"/>
  <c r="H36" i="1"/>
  <c r="H26" i="5" s="1"/>
  <c r="H28" i="1"/>
  <c r="H18" i="5" s="1"/>
  <c r="H20" i="1"/>
  <c r="H10" i="5" s="1"/>
  <c r="H57" i="1"/>
  <c r="H49" i="1"/>
  <c r="H39" i="5" s="1"/>
  <c r="H46" i="1"/>
  <c r="H42" i="1"/>
  <c r="H32" i="5" s="1"/>
  <c r="H38" i="1"/>
  <c r="H28" i="5" s="1"/>
  <c r="H34" i="1"/>
  <c r="H24" i="5" s="1"/>
  <c r="H30" i="1"/>
  <c r="H20" i="5" s="1"/>
  <c r="H26" i="1"/>
  <c r="H16" i="5" s="1"/>
  <c r="H22" i="1"/>
  <c r="H12" i="5" s="1"/>
  <c r="H53" i="1"/>
  <c r="H43" i="5" s="1"/>
  <c r="H51" i="1"/>
  <c r="H41" i="5" s="1"/>
  <c r="H45" i="1"/>
  <c r="H35" i="5" s="1"/>
  <c r="H41" i="1"/>
  <c r="H31" i="5" s="1"/>
  <c r="H37" i="1"/>
  <c r="H27" i="5" s="1"/>
  <c r="H33" i="1"/>
  <c r="H23" i="5" s="1"/>
  <c r="H29" i="1"/>
  <c r="H19" i="5" s="1"/>
  <c r="H25" i="1"/>
  <c r="H15" i="5" s="1"/>
  <c r="J24" i="3" l="1"/>
  <c r="H14" i="5"/>
  <c r="H46" i="5"/>
  <c r="J88" i="3"/>
  <c r="J68" i="3"/>
  <c r="H36" i="5"/>
  <c r="J90" i="3"/>
  <c r="H47" i="5"/>
  <c r="J64" i="3"/>
  <c r="H34" i="5"/>
  <c r="J92" i="3"/>
  <c r="H48" i="5"/>
  <c r="H44" i="5"/>
  <c r="J84" i="3"/>
  <c r="H45" i="5"/>
  <c r="J86" i="3"/>
  <c r="J94" i="3"/>
  <c r="J78" i="3"/>
  <c r="K84" i="3"/>
  <c r="J70" i="3"/>
  <c r="K70" i="3" s="1"/>
  <c r="J80" i="3"/>
  <c r="K80" i="3" s="1"/>
  <c r="J82" i="3"/>
  <c r="K82" i="3" s="1"/>
  <c r="J74" i="3"/>
  <c r="J76" i="3"/>
  <c r="K24" i="3"/>
  <c r="J72" i="3"/>
  <c r="J58" i="3"/>
  <c r="K58" i="3" s="1"/>
  <c r="J66" i="3"/>
  <c r="J60" i="3"/>
  <c r="M12" i="3"/>
  <c r="J28" i="3"/>
  <c r="K49" i="5"/>
  <c r="K48" i="5"/>
  <c r="K46" i="5"/>
  <c r="K45" i="5"/>
  <c r="K44" i="5"/>
  <c r="K43" i="5"/>
  <c r="K42" i="5"/>
  <c r="K41" i="5"/>
  <c r="K40" i="5"/>
  <c r="K39" i="5"/>
  <c r="K38" i="5"/>
  <c r="K37" i="5"/>
  <c r="K36" i="5"/>
  <c r="K35" i="5"/>
  <c r="K34" i="5"/>
  <c r="K28" i="5"/>
  <c r="K32" i="5"/>
  <c r="K33" i="5"/>
  <c r="G9" i="3"/>
  <c r="G20" i="2"/>
  <c r="I20" i="2" s="1"/>
  <c r="N21" i="2"/>
  <c r="N22" i="2"/>
  <c r="G23" i="2"/>
  <c r="I23" i="2" s="1"/>
  <c r="G24" i="2"/>
  <c r="N24" i="2" s="1"/>
  <c r="N25" i="2"/>
  <c r="G26" i="2"/>
  <c r="N26" i="2" s="1"/>
  <c r="G27" i="2"/>
  <c r="N27" i="2"/>
  <c r="G28" i="2"/>
  <c r="I28" i="2" s="1"/>
  <c r="G29" i="2"/>
  <c r="N29" i="2" s="1"/>
  <c r="G30" i="2"/>
  <c r="I30" i="2"/>
  <c r="N30" i="2"/>
  <c r="G31" i="2"/>
  <c r="N31" i="2" s="1"/>
  <c r="G32" i="2"/>
  <c r="I32" i="2" s="1"/>
  <c r="N32" i="2"/>
  <c r="N33" i="2"/>
  <c r="G34" i="2"/>
  <c r="N34" i="2" s="1"/>
  <c r="G35" i="2"/>
  <c r="N35" i="2" s="1"/>
  <c r="G36" i="2"/>
  <c r="N36" i="2" s="1"/>
  <c r="G37" i="2"/>
  <c r="I37" i="2" s="1"/>
  <c r="N38" i="2"/>
  <c r="N39" i="2"/>
  <c r="N40" i="2"/>
  <c r="N41" i="2"/>
  <c r="N42" i="2"/>
  <c r="N43" i="2"/>
  <c r="K45" i="2"/>
  <c r="I19" i="2"/>
  <c r="I21" i="2"/>
  <c r="I22" i="2"/>
  <c r="I25" i="2"/>
  <c r="I26" i="2"/>
  <c r="I33" i="2"/>
  <c r="I38" i="2"/>
  <c r="I39" i="2"/>
  <c r="I40" i="2"/>
  <c r="I41" i="2"/>
  <c r="I42" i="2"/>
  <c r="I43" i="2"/>
  <c r="I44" i="2"/>
  <c r="B15" i="2"/>
  <c r="J21" i="1"/>
  <c r="J23" i="1"/>
  <c r="L24" i="1"/>
  <c r="I35" i="2"/>
  <c r="I27" i="2"/>
  <c r="M13" i="3" l="1"/>
  <c r="N12" i="3" s="1"/>
  <c r="I36" i="2"/>
  <c r="N23" i="2"/>
  <c r="N20" i="2"/>
  <c r="I31" i="2"/>
  <c r="I34" i="2"/>
  <c r="N37" i="2"/>
  <c r="N13" i="3"/>
  <c r="O12" i="3" s="1"/>
  <c r="K74" i="3"/>
  <c r="K78" i="3"/>
  <c r="K76" i="3"/>
  <c r="K25" i="3"/>
  <c r="K59" i="3"/>
  <c r="N28" i="2"/>
  <c r="I29" i="2"/>
  <c r="J24" i="1"/>
  <c r="J45" i="1" s="1"/>
  <c r="L45" i="1" s="1"/>
  <c r="J32" i="3"/>
  <c r="J22" i="3"/>
  <c r="K22" i="3" s="1"/>
  <c r="J52" i="3"/>
  <c r="K52" i="3" s="1"/>
  <c r="J62" i="3"/>
  <c r="J48" i="3"/>
  <c r="J34" i="3"/>
  <c r="G45" i="2"/>
  <c r="I24" i="2"/>
  <c r="N45" i="2" l="1"/>
  <c r="I45" i="2"/>
  <c r="O13" i="3"/>
  <c r="P12" i="3" s="1"/>
  <c r="K28" i="3"/>
  <c r="K72" i="3"/>
  <c r="K66" i="3"/>
  <c r="J40" i="1"/>
  <c r="L40" i="1" s="1"/>
  <c r="J27" i="1"/>
  <c r="L27" i="1" s="1"/>
  <c r="J29" i="1"/>
  <c r="L29" i="1" s="1"/>
  <c r="J36" i="1"/>
  <c r="L36" i="1" s="1"/>
  <c r="J37" i="1"/>
  <c r="L37" i="1" s="1"/>
  <c r="J31" i="1"/>
  <c r="L31" i="1" s="1"/>
  <c r="J39" i="1"/>
  <c r="L39" i="1" s="1"/>
  <c r="K53" i="3"/>
  <c r="K23" i="3"/>
  <c r="K29" i="3"/>
  <c r="J32" i="1"/>
  <c r="L32" i="1" s="1"/>
  <c r="J14" i="3"/>
  <c r="R13" i="5" s="1"/>
  <c r="H60" i="1"/>
  <c r="J38" i="1"/>
  <c r="L38" i="1" s="1"/>
  <c r="J30" i="1"/>
  <c r="L30" i="1" s="1"/>
  <c r="J34" i="1"/>
  <c r="L34" i="1" s="1"/>
  <c r="J33" i="1"/>
  <c r="L33" i="1" s="1"/>
  <c r="J28" i="1"/>
  <c r="L28" i="1" s="1"/>
  <c r="H9" i="5"/>
  <c r="H50" i="5" s="1"/>
  <c r="J54" i="3"/>
  <c r="K54" i="3" s="1"/>
  <c r="J46" i="3"/>
  <c r="J56" i="3"/>
  <c r="K56" i="3" s="1"/>
  <c r="J42" i="3"/>
  <c r="J16" i="3"/>
  <c r="J50" i="3"/>
  <c r="K50" i="3" s="1"/>
  <c r="J38" i="3"/>
  <c r="J26" i="3"/>
  <c r="J18" i="3"/>
  <c r="K18" i="3" s="1"/>
  <c r="J44" i="3"/>
  <c r="J36" i="3"/>
  <c r="J30" i="3"/>
  <c r="J20" i="3"/>
  <c r="J40" i="3"/>
  <c r="N96" i="3" l="1"/>
  <c r="AB12" i="5"/>
  <c r="R14" i="5"/>
  <c r="K20" i="3"/>
  <c r="P13" i="3"/>
  <c r="Q12" i="3" s="1"/>
  <c r="J96" i="3"/>
  <c r="K32" i="3"/>
  <c r="K48" i="3"/>
  <c r="K34" i="3"/>
  <c r="K49" i="3"/>
  <c r="K21" i="3"/>
  <c r="K17" i="3"/>
  <c r="L41" i="1"/>
  <c r="N41" i="1" s="1"/>
  <c r="K19" i="3" l="1"/>
  <c r="K11" i="5"/>
  <c r="Z42" i="5"/>
  <c r="Z38" i="5"/>
  <c r="Z34" i="5"/>
  <c r="Z43" i="5"/>
  <c r="Z41" i="5"/>
  <c r="Z37" i="5"/>
  <c r="Z33" i="5"/>
  <c r="Z35" i="5"/>
  <c r="Z40" i="5"/>
  <c r="Z36" i="5"/>
  <c r="Z32" i="5"/>
  <c r="Z39" i="5"/>
  <c r="Z31" i="5"/>
  <c r="Z30" i="5"/>
  <c r="Z29" i="5"/>
  <c r="Z14" i="5"/>
  <c r="Z18" i="5"/>
  <c r="Z22" i="5"/>
  <c r="Z26" i="5"/>
  <c r="Z15" i="5"/>
  <c r="Z19" i="5"/>
  <c r="Z23" i="5"/>
  <c r="Z27" i="5"/>
  <c r="Z16" i="5"/>
  <c r="Z20" i="5"/>
  <c r="Z24" i="5"/>
  <c r="Z28" i="5"/>
  <c r="Z13" i="5"/>
  <c r="Z17" i="5"/>
  <c r="Z21" i="5"/>
  <c r="Z25" i="5"/>
  <c r="K16" i="3"/>
  <c r="L97" i="3"/>
  <c r="M97" i="3" s="1"/>
  <c r="N97" i="3" s="1"/>
  <c r="O97" i="3" s="1"/>
  <c r="P97" i="3" s="1"/>
  <c r="Q97" i="3" s="1"/>
  <c r="R97" i="3" s="1"/>
  <c r="S97" i="3" s="1"/>
  <c r="T97" i="3" s="1"/>
  <c r="U97" i="3" s="1"/>
  <c r="V97" i="3" s="1"/>
  <c r="W97" i="3" s="1"/>
  <c r="X97" i="3" s="1"/>
  <c r="Y97" i="3" s="1"/>
  <c r="K10" i="5"/>
  <c r="I50" i="5"/>
  <c r="K15" i="3"/>
  <c r="Q13" i="3"/>
  <c r="R12" i="3" s="1"/>
  <c r="K14" i="3"/>
  <c r="K46" i="3"/>
  <c r="K40" i="3"/>
  <c r="K43" i="3"/>
  <c r="K44" i="3"/>
  <c r="K36" i="3"/>
  <c r="K35" i="3"/>
  <c r="K30" i="3"/>
  <c r="K33" i="3"/>
  <c r="K38" i="3"/>
  <c r="K42" i="3"/>
  <c r="K45" i="3"/>
  <c r="K47" i="3"/>
  <c r="K39" i="3"/>
  <c r="K41" i="3"/>
  <c r="K31" i="3"/>
  <c r="K37" i="3"/>
  <c r="J50" i="5" l="1"/>
  <c r="K9" i="5"/>
  <c r="K50" i="5" s="1"/>
  <c r="K52" i="5" s="1"/>
  <c r="R13" i="3"/>
  <c r="S12" i="3" s="1"/>
  <c r="Z97" i="3"/>
  <c r="AA97" i="3" s="1"/>
  <c r="AB97" i="3" s="1"/>
  <c r="AC97" i="3" s="1"/>
  <c r="AD97" i="3" s="1"/>
  <c r="AE97" i="3" s="1"/>
  <c r="S13" i="3" l="1"/>
  <c r="T12" i="3" s="1"/>
  <c r="K98" i="3"/>
  <c r="AF97" i="3"/>
  <c r="AG97" i="3" s="1"/>
  <c r="T13" i="3" l="1"/>
  <c r="U12" i="3" s="1"/>
  <c r="AH97" i="3"/>
  <c r="AI97" i="3" s="1"/>
  <c r="AJ97" i="3" s="1"/>
  <c r="K62" i="3"/>
  <c r="K96" i="3" s="1"/>
  <c r="U13" i="3" l="1"/>
  <c r="V12" i="3" s="1"/>
  <c r="AK97" i="3"/>
  <c r="AL97" i="3" s="1"/>
  <c r="AM97" i="3" s="1"/>
  <c r="AN97" i="3" s="1"/>
  <c r="AO97" i="3" s="1"/>
  <c r="AP97" i="3" s="1"/>
  <c r="AQ97" i="3" s="1"/>
  <c r="AR97" i="3" s="1"/>
  <c r="AS97" i="3" s="1"/>
  <c r="AT97" i="3" s="1"/>
  <c r="AU97" i="3" s="1"/>
  <c r="V13" i="3" l="1"/>
  <c r="W12" i="3" s="1"/>
  <c r="W13" i="3" l="1"/>
  <c r="X12" i="3" s="1"/>
  <c r="X13" i="3" l="1"/>
  <c r="Y12" i="3" s="1"/>
  <c r="Y13" i="3" l="1"/>
  <c r="Z12" i="3" s="1"/>
  <c r="Z13" i="3" l="1"/>
  <c r="AA12" i="3" s="1"/>
  <c r="AA13" i="3" l="1"/>
  <c r="AB12" i="3" s="1"/>
  <c r="AB13" i="3" l="1"/>
  <c r="AC12" i="3" s="1"/>
  <c r="AC13" i="3" l="1"/>
  <c r="AD12" i="3" s="1"/>
  <c r="AD13" i="3" l="1"/>
  <c r="AE12" i="3" s="1"/>
  <c r="AE13" i="3" l="1"/>
  <c r="AF12" i="3" s="1"/>
  <c r="AF13" i="3" l="1"/>
  <c r="AG12" i="3" s="1"/>
  <c r="AG13" i="3" l="1"/>
  <c r="AH12" i="3" s="1"/>
  <c r="AH13" i="3" l="1"/>
  <c r="AI12" i="3" s="1"/>
  <c r="AI13" i="3" l="1"/>
  <c r="AJ12" i="3" s="1"/>
  <c r="AJ13" i="3" s="1"/>
  <c r="AK12" i="3" s="1"/>
  <c r="AK13" i="3" l="1"/>
  <c r="AL12" i="3" s="1"/>
  <c r="AL13" i="3" l="1"/>
  <c r="AM12" i="3" s="1"/>
  <c r="AM13" i="3" s="1"/>
  <c r="AN12" i="3" s="1"/>
  <c r="AN13" i="3" l="1"/>
  <c r="AO12" i="3" s="1"/>
  <c r="AO13" i="3" l="1"/>
  <c r="AP12" i="3" s="1"/>
  <c r="AP13" i="3" s="1"/>
  <c r="AQ12" i="3" s="1"/>
  <c r="AQ13" i="3" l="1"/>
  <c r="AR12" i="3" s="1"/>
  <c r="AR13" i="3" l="1"/>
  <c r="AS12" i="3" s="1"/>
  <c r="AS13" i="3" l="1"/>
  <c r="AT12" i="3" s="1"/>
  <c r="AT13" i="3" l="1"/>
  <c r="AU12" i="3" s="1"/>
  <c r="AU13" i="3" s="1"/>
</calcChain>
</file>

<file path=xl/sharedStrings.xml><?xml version="1.0" encoding="utf-8"?>
<sst xmlns="http://schemas.openxmlformats.org/spreadsheetml/2006/main" count="3186" uniqueCount="234">
  <si>
    <t>1.  CONTRACT NUMBER:</t>
  </si>
  <si>
    <t>2.  STARTING DATE:</t>
  </si>
  <si>
    <t>3.  COMPLETION DATE:</t>
  </si>
  <si>
    <t>4.  PURCHASE REQUEST NO.:</t>
  </si>
  <si>
    <t>5.  PROJECT NUMBER:</t>
  </si>
  <si>
    <t>MXDP 23-5000</t>
  </si>
  <si>
    <t>6.  ACTUAL START DATE:</t>
  </si>
  <si>
    <t>7.  ACTUAL COMPLETION DATE:</t>
  </si>
  <si>
    <t>8.  PROJECT TITLE:</t>
  </si>
  <si>
    <t>Renovate Silver Wings, B308 </t>
  </si>
  <si>
    <t>9.  SUBMITTED BY:</t>
  </si>
  <si>
    <t>10.  CONTRACT AMOUNT:</t>
  </si>
  <si>
    <t>TIME CALCULATION</t>
  </si>
  <si>
    <t>START DATE</t>
  </si>
  <si>
    <t>NUMBER OF DAYS GIVEN</t>
  </si>
  <si>
    <t>COMPLETION DATE</t>
  </si>
  <si>
    <t>NO.</t>
  </si>
  <si>
    <t>WORK ELEMENTS</t>
  </si>
  <si>
    <t>LINE $   AMOUNT</t>
  </si>
  <si>
    <t>PERCENTAGE OF CONTRACT</t>
  </si>
  <si>
    <t>TOTAL WORK</t>
  </si>
  <si>
    <t>FA3099-09-D-0001-0002</t>
  </si>
  <si>
    <t xml:space="preserve"> </t>
  </si>
  <si>
    <t>MXDP-1037</t>
  </si>
  <si>
    <t>Re-Route Arantz &amp; 7th St</t>
  </si>
  <si>
    <t>Jody Spear</t>
  </si>
  <si>
    <t>LINE NO.</t>
  </si>
  <si>
    <t>LINE $ AMOUNT</t>
  </si>
  <si>
    <t>ESTIMATED PERCENTAGE OF CONTRACT</t>
  </si>
  <si>
    <t>A</t>
  </si>
  <si>
    <t>BOND</t>
  </si>
  <si>
    <t>MOBILIZATION</t>
  </si>
  <si>
    <t>DESIGN SERVICES</t>
  </si>
  <si>
    <t>TESTING OF ASBESTOS / LEAD</t>
  </si>
  <si>
    <t>TRAFFIC CONTROL / SAFETY PLAN</t>
  </si>
  <si>
    <t>LOCATE EXISTING UTILITIES</t>
  </si>
  <si>
    <t>RELOCATE EXISTING ELECTRICAL</t>
  </si>
  <si>
    <t>RELOCATE EXISTING GAS</t>
  </si>
  <si>
    <t>RELOCATE EXISTING WATER &amp; FIRE HYDRANT</t>
  </si>
  <si>
    <t xml:space="preserve">DEMO OF TEMPORARY LIVING FACILITY </t>
  </si>
  <si>
    <t>DEMO OF CONCRETE FOUNDATION/ DRIVEWAYS</t>
  </si>
  <si>
    <t xml:space="preserve">DEMO OF ROADWAY </t>
  </si>
  <si>
    <t>DEMO OF LANDSCAPING / TREES</t>
  </si>
  <si>
    <t>CLEARING / CLEANING</t>
  </si>
  <si>
    <t>EROSION CONTROL</t>
  </si>
  <si>
    <t>RECONSTRUCT NEW ROAD SUB GRADE</t>
  </si>
  <si>
    <t>RECONSTRUCT OF BASE MATERIAL</t>
  </si>
  <si>
    <t>RECONSTRUCT NEW ASPHALT</t>
  </si>
  <si>
    <t>RECONSTRUCT OF CURBS / GUTTERS</t>
  </si>
  <si>
    <t xml:space="preserve">RECONSTRUCT OF NEW SIDE WALKS </t>
  </si>
  <si>
    <t xml:space="preserve">INSTALL NEW PAVEMENT MARKINGS </t>
  </si>
  <si>
    <t>SIGNAGE</t>
  </si>
  <si>
    <t>PLANT TREES/ SCRUBS</t>
  </si>
  <si>
    <t xml:space="preserve">GRADING OF TOPSOIL </t>
  </si>
  <si>
    <t>HYDRO MULCH</t>
  </si>
  <si>
    <t>CLOSE OUT DOCUMENTATION</t>
  </si>
  <si>
    <t>CONTRACT PROGRESS SCHEDULE</t>
  </si>
  <si>
    <t>NOTICE TO PROCEED:</t>
  </si>
  <si>
    <t>(SEE CONTRACTOR'S INSTRUCTIONS ON REVERSE)</t>
  </si>
  <si>
    <t>1.  CONTRACT NO.</t>
  </si>
  <si>
    <t>8.  PROJECT TITLE</t>
  </si>
  <si>
    <t>11.  APPROVAL RECOMMENDED BY:</t>
  </si>
  <si>
    <t>DATE SIGNED</t>
  </si>
  <si>
    <t>INSTALLATIONS ENGINEER'S SIGNATURE</t>
  </si>
  <si>
    <t>2.  STARTING DATE</t>
  </si>
  <si>
    <t>3.  COMPLETION DATE</t>
  </si>
  <si>
    <t>4.  PURCHASE REQUEST NO.</t>
  </si>
  <si>
    <t>10.  CONTRACTOR'S NAME &amp; ADDRESS</t>
  </si>
  <si>
    <t>CONTRACTOR'S SIGNATURE</t>
  </si>
  <si>
    <t>12. APPROVED BY:</t>
  </si>
  <si>
    <t>5.  PROJECT NO.</t>
  </si>
  <si>
    <t>CONTRACTING OFFICER'S SIGNATURE</t>
  </si>
  <si>
    <t>6.  ACTUAL STARTING DATE</t>
  </si>
  <si>
    <t>7.  ACTUAL COMPLETION DATE</t>
  </si>
  <si>
    <t>Report   ----------&gt;</t>
  </si>
  <si>
    <t>%</t>
  </si>
  <si>
    <t>B</t>
  </si>
  <si>
    <t>C</t>
  </si>
  <si>
    <t>D</t>
  </si>
  <si>
    <t>SCHEDULED  COMPLETION</t>
  </si>
  <si>
    <t>WKLY   ------------------&gt;</t>
  </si>
  <si>
    <t>TOTAL ----------------&gt;</t>
  </si>
  <si>
    <t>ACTUAL COMPLETION</t>
  </si>
  <si>
    <t>CONTRACT PROGRESS REPORT</t>
  </si>
  <si>
    <t>PROJECT TITLE:</t>
  </si>
  <si>
    <t>Progress Schedule</t>
  </si>
  <si>
    <t>Column</t>
  </si>
  <si>
    <t>CONTRACTOR</t>
  </si>
  <si>
    <t>ADDRESS</t>
  </si>
  <si>
    <t>L</t>
  </si>
  <si>
    <t>REPORT</t>
  </si>
  <si>
    <t>PERIOD COVERED:</t>
  </si>
  <si>
    <t>PROJECT NO.</t>
  </si>
  <si>
    <t>CONTRACT NO.</t>
  </si>
  <si>
    <t>NO:</t>
  </si>
  <si>
    <t>FROM:</t>
  </si>
  <si>
    <t>TO:</t>
  </si>
  <si>
    <t>1 Last Period</t>
  </si>
  <si>
    <t>1 This Period</t>
  </si>
  <si>
    <t>2 Last Period</t>
  </si>
  <si>
    <t>2 This Period</t>
  </si>
  <si>
    <t>3 Last Period</t>
  </si>
  <si>
    <t>3 This Period</t>
  </si>
  <si>
    <t>4 Last Period</t>
  </si>
  <si>
    <t>4 This Period</t>
  </si>
  <si>
    <t>5 Last Period</t>
  </si>
  <si>
    <t>5 This Period</t>
  </si>
  <si>
    <t>6 Last Period</t>
  </si>
  <si>
    <t>6 This Period</t>
  </si>
  <si>
    <t>7 Last Period</t>
  </si>
  <si>
    <t>7 This Period</t>
  </si>
  <si>
    <t>8 Last Period</t>
  </si>
  <si>
    <t>8 This Period</t>
  </si>
  <si>
    <t>9 Last Period</t>
  </si>
  <si>
    <t>9 This Period</t>
  </si>
  <si>
    <t>10 Last Period</t>
  </si>
  <si>
    <t>10 This Period</t>
  </si>
  <si>
    <t>11 Last Period</t>
  </si>
  <si>
    <t>11 This Period</t>
  </si>
  <si>
    <t>12 Last Period</t>
  </si>
  <si>
    <t>12 This Period</t>
  </si>
  <si>
    <t>13 Last Period</t>
  </si>
  <si>
    <t>13 This Period</t>
  </si>
  <si>
    <t>14 Last Period</t>
  </si>
  <si>
    <t>14 This Period</t>
  </si>
  <si>
    <t>15 Last Period</t>
  </si>
  <si>
    <t>15 This Period</t>
  </si>
  <si>
    <t>16 Last Period</t>
  </si>
  <si>
    <t>16 This Period</t>
  </si>
  <si>
    <t>17 Last Period</t>
  </si>
  <si>
    <t>17 This Period</t>
  </si>
  <si>
    <t>18 Last Period</t>
  </si>
  <si>
    <t>18 This Period</t>
  </si>
  <si>
    <t>19 Last Period</t>
  </si>
  <si>
    <t>19 This Period</t>
  </si>
  <si>
    <t>20 Last Period</t>
  </si>
  <si>
    <t>20 This Period</t>
  </si>
  <si>
    <t>21 Last Period</t>
  </si>
  <si>
    <t>21 This Period</t>
  </si>
  <si>
    <t>22 Last Period</t>
  </si>
  <si>
    <t>22 This Period</t>
  </si>
  <si>
    <t>23 Last Period</t>
  </si>
  <si>
    <t>23 This Period</t>
  </si>
  <si>
    <t>24 Last Period</t>
  </si>
  <si>
    <t>24 This Period</t>
  </si>
  <si>
    <t>25 Last Period</t>
  </si>
  <si>
    <t>25 This Period</t>
  </si>
  <si>
    <t>26 Last Period</t>
  </si>
  <si>
    <t>26 This Period</t>
  </si>
  <si>
    <t>27 Last Period</t>
  </si>
  <si>
    <t>27 This Period</t>
  </si>
  <si>
    <t>28 Last Period</t>
  </si>
  <si>
    <t>28 This Period</t>
  </si>
  <si>
    <t>29 Last Period</t>
  </si>
  <si>
    <t>29 This Period</t>
  </si>
  <si>
    <t>30 Last Period</t>
  </si>
  <si>
    <t>30 This Period</t>
  </si>
  <si>
    <t>31 Last Period</t>
  </si>
  <si>
    <t>31 This Period</t>
  </si>
  <si>
    <t>32 Last Period</t>
  </si>
  <si>
    <t>32 This Period</t>
  </si>
  <si>
    <t>33 Last Period</t>
  </si>
  <si>
    <t>33 This Period</t>
  </si>
  <si>
    <t>34 Last Period</t>
  </si>
  <si>
    <t>34 This Period</t>
  </si>
  <si>
    <t>35 Last Period</t>
  </si>
  <si>
    <t>35 This Period</t>
  </si>
  <si>
    <t>36 Last Period</t>
  </si>
  <si>
    <t>36 This Period</t>
  </si>
  <si>
    <t>37 Last Period</t>
  </si>
  <si>
    <t>37 This Period</t>
  </si>
  <si>
    <t>38 Last Period</t>
  </si>
  <si>
    <t>38 This Period</t>
  </si>
  <si>
    <t>39 Last Period</t>
  </si>
  <si>
    <t>39 This Period</t>
  </si>
  <si>
    <t>40 Last Period</t>
  </si>
  <si>
    <t>40 This Period</t>
  </si>
  <si>
    <t>41 Last Period</t>
  </si>
  <si>
    <t>41 This Period</t>
  </si>
  <si>
    <t>WORK ELEMENT</t>
  </si>
  <si>
    <t>% OF TOTAL JOB</t>
  </si>
  <si>
    <t>% LAST PERIOD</t>
  </si>
  <si>
    <t>% THIS PERIOD</t>
  </si>
  <si>
    <t>TOTAL % COMPLETE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</si>
  <si>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</si>
  <si>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</si>
  <si>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</si>
  <si>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</si>
  <si>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</si>
  <si>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</si>
  <si>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</si>
  <si>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</si>
  <si>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</si>
  <si>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</si>
  <si>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</si>
  <si>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</si>
  <si>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</si>
  <si>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</si>
  <si>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</si>
  <si>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</si>
  <si>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</si>
  <si>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</si>
  <si>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</si>
  <si>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</si>
  <si>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</si>
  <si>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</si>
  <si>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</si>
  <si>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</si>
  <si>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</si>
  <si>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</si>
  <si>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</si>
  <si>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AN</t>
  </si>
  <si>
    <t>AO</t>
  </si>
  <si>
    <t>AP</t>
  </si>
  <si>
    <t>AQ</t>
  </si>
  <si>
    <t>AR</t>
  </si>
  <si>
    <t>AS</t>
  </si>
  <si>
    <t>AT</t>
  </si>
  <si>
    <t>AU</t>
  </si>
  <si>
    <t>TOTAL</t>
  </si>
  <si>
    <t>REMARKS</t>
  </si>
  <si>
    <t>Scheduled</t>
  </si>
  <si>
    <t>Actual</t>
  </si>
  <si>
    <t>At the Contracting Officer's discretion and according to the payments clause of the contract, the information provided on this form may be</t>
  </si>
  <si>
    <t>used for computing progress payments.</t>
  </si>
  <si>
    <t>PROGRESS OR COMPLETION CERTIFICATE</t>
  </si>
  <si>
    <t>I hereby certify that the contractor has satisfactory completed the indicated percentage of the contract per contract specifications.</t>
  </si>
  <si>
    <t>SUBMITTED BY OR FOR</t>
  </si>
  <si>
    <t xml:space="preserve">              CONTRACTOR</t>
  </si>
  <si>
    <t>TYPE NAME AND TITLE</t>
  </si>
  <si>
    <t>SIGNATURE</t>
  </si>
  <si>
    <t>DATE</t>
  </si>
  <si>
    <t>BASE CIVIL ENGINEER</t>
  </si>
  <si>
    <t>REVIEWED BY OR CONTRACTING OFFICER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</si>
</sst>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8" formatCode="&quot;$&quot;#,##0.00_);[Red]\(&quot;$&quot;#,##0.00\)"/>
    <numFmt numFmtId="164" formatCode="&quot;$&quot;#,##0.00"/>
    <numFmt numFmtId="165" formatCode="mmmm\ d\,\ yyyy"/>
    <numFmt numFmtId="166" formatCode="dd\-mmm\-yy"/>
    <numFmt numFmtId="167" formatCode="d\-mmm\-yyyy"/>
    <numFmt numFmtId="168" formatCode="0.000%"/>
    <numFmt numFmtId="169" formatCode="m/d/yy;@"/>
    <numFmt numFmtId="170" formatCode="[$-409]mmmm\ d\,\ yyyy;@"/>
    <numFmt numFmtId="171" formatCode="[$-409]d\-mmm;@"/>
    <numFmt numFmtId="172" formatCode="[$-409]d\-mmm\-yy;@"/>
  </numFmts>
  <fonts count="31" x14ac:knownFonts="1">
    <font>
      <sz val="10"/>
      <color rgb="FF000000"/>
      <name val="Arial"/>
      <charset val="1"/>
    </font>
    <font>
      <sz val="11"/>
      <color indexed="8"/>
      <name val="Arial"/>
      <family val="2"/>
    </font>
    <font>
      <sz val="8"/>
      <color indexed="8"/>
      <name val="Arial"/>
      <family val="2"/>
    </font>
    <font>
      <sz val="7"/>
      <color indexed="8"/>
      <name val="Arial"/>
      <family val="2"/>
    </font>
    <font>
      <sz val="6"/>
      <color indexed="8"/>
      <name val="Arial"/>
      <family val="2"/>
    </font>
    <font>
      <sz val="12"/>
      <color indexed="8"/>
      <name val="Arial"/>
      <family val="2"/>
    </font>
    <font>
      <b/>
      <i/>
      <sz val="9"/>
      <color indexed="8"/>
      <name val="Times New Roman"/>
      <family val="1"/>
    </font>
    <font>
      <b/>
      <i/>
      <sz val="8"/>
      <color indexed="8"/>
      <name val="Times New Roman"/>
      <family val="1"/>
    </font>
    <font>
      <i/>
      <sz val="9"/>
      <color indexed="8"/>
      <name val="Times New Roman"/>
      <family val="1"/>
    </font>
    <font>
      <i/>
      <sz val="10"/>
      <color indexed="8"/>
      <name val="Times New Roman"/>
      <family val="1"/>
    </font>
    <font>
      <sz val="5.5"/>
      <color indexed="8"/>
      <name val="Calibri"/>
      <family val="2"/>
    </font>
    <font>
      <sz val="10"/>
      <color indexed="8"/>
      <name val="Calibri"/>
      <family val="2"/>
    </font>
    <font>
      <sz val="6"/>
      <color indexed="8"/>
      <name val="Calibri"/>
      <family val="2"/>
    </font>
    <font>
      <b/>
      <sz val="5.5"/>
      <color indexed="8"/>
      <name val="Calibri"/>
      <family val="2"/>
    </font>
    <font>
      <sz val="7"/>
      <color indexed="8"/>
      <name val="Calibri"/>
      <family val="2"/>
    </font>
    <font>
      <sz val="8.5"/>
      <color indexed="8"/>
      <name val="Calibri"/>
      <family val="2"/>
    </font>
    <font>
      <sz val="5"/>
      <color indexed="8"/>
      <name val="Calibri"/>
      <family val="2"/>
    </font>
    <font>
      <b/>
      <sz val="8"/>
      <color indexed="8"/>
      <name val="Calibri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Calibri"/>
      <family val="2"/>
    </font>
    <font>
      <b/>
      <sz val="10"/>
      <color indexed="8"/>
      <name val="Calibri"/>
      <family val="2"/>
    </font>
    <font>
      <sz val="8"/>
      <name val="Arial"/>
      <family val="2"/>
    </font>
    <font>
      <sz val="6"/>
      <color rgb="FF000000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7"/>
      <color rgb="FFFF0000"/>
      <name val="Calibri"/>
      <family val="2"/>
    </font>
    <font>
      <sz val="6.55"/>
      <color indexed="8"/>
      <name val="Calibri"/>
      <family val="2"/>
    </font>
    <font>
      <b/>
      <u/>
      <sz val="10"/>
      <color rgb="FF000000"/>
      <name val="Arial"/>
      <family val="2"/>
    </font>
    <font>
      <sz val="14"/>
      <color rgb="FF000000"/>
      <name val="Times New Roman"/>
      <charset val="1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rgb="FFFFFF00"/>
        <bgColor indexed="8"/>
      </patternFill>
    </fill>
    <fill>
      <patternFill patternType="solid">
        <fgColor rgb="FF00FF00"/>
        <bgColor indexed="64"/>
      </patternFill>
    </fill>
  </fills>
  <borders count="6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8"/>
      </left>
      <right/>
      <top style="thin">
        <color indexed="8"/>
      </top>
      <bottom style="double">
        <color indexed="64"/>
      </bottom>
      <diagonal/>
    </border>
    <border>
      <left/>
      <right/>
      <top style="thin">
        <color indexed="8"/>
      </top>
      <bottom style="double">
        <color indexed="64"/>
      </bottom>
      <diagonal/>
    </border>
    <border>
      <left/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/>
      <diagonal/>
    </border>
    <border>
      <left style="thin">
        <color indexed="8"/>
      </left>
      <right style="thin">
        <color indexed="8"/>
      </right>
      <top style="hair">
        <color indexed="64"/>
      </top>
      <bottom/>
      <diagonal/>
    </border>
    <border>
      <left style="thin">
        <color indexed="8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8"/>
      </top>
      <bottom style="thin">
        <color indexed="64"/>
      </bottom>
      <diagonal/>
    </border>
    <border>
      <left/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8"/>
      </bottom>
      <diagonal/>
    </border>
    <border>
      <left/>
      <right style="thin">
        <color indexed="64"/>
      </right>
      <top style="thin">
        <color indexed="64"/>
      </top>
      <bottom style="hair">
        <color indexed="8"/>
      </bottom>
      <diagonal/>
    </border>
  </borders>
  <cellStyleXfs count="1">
    <xf numFmtId="0" fontId="0" fillId="0" borderId="0"/>
  </cellStyleXfs>
  <cellXfs count="436">
    <xf numFmtId="0" fontId="0" fillId="0" borderId="0" xfId="0"/>
    <xf numFmtId="0" fontId="2" fillId="0" borderId="0" xfId="0" applyFont="1"/>
    <xf numFmtId="4" fontId="0" fillId="0" borderId="0" xfId="0" applyNumberForma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49" fontId="0" fillId="0" borderId="0" xfId="0" applyNumberFormat="1"/>
    <xf numFmtId="166" fontId="0" fillId="0" borderId="0" xfId="0" applyNumberFormat="1"/>
    <xf numFmtId="49" fontId="0" fillId="0" borderId="0" xfId="0" applyNumberFormat="1" applyAlignment="1">
      <alignment horizontal="left"/>
    </xf>
    <xf numFmtId="166" fontId="2" fillId="0" borderId="0" xfId="0" applyNumberFormat="1" applyFont="1"/>
    <xf numFmtId="0" fontId="0" fillId="0" borderId="15" xfId="0" applyBorder="1" applyAlignment="1">
      <alignment horizontal="left"/>
    </xf>
    <xf numFmtId="164" fontId="0" fillId="0" borderId="0" xfId="0" applyNumberFormat="1"/>
    <xf numFmtId="0" fontId="24" fillId="0" borderId="0" xfId="0" applyFont="1"/>
    <xf numFmtId="0" fontId="25" fillId="0" borderId="0" xfId="0" applyFont="1" applyAlignment="1">
      <alignment horizontal="left"/>
    </xf>
    <xf numFmtId="0" fontId="25" fillId="0" borderId="0" xfId="0" applyFont="1"/>
    <xf numFmtId="4" fontId="25" fillId="0" borderId="0" xfId="0" applyNumberFormat="1" applyFont="1" applyAlignment="1">
      <alignment horizontal="left"/>
    </xf>
    <xf numFmtId="4" fontId="25" fillId="0" borderId="0" xfId="0" applyNumberFormat="1" applyFont="1" applyAlignment="1">
      <alignment horizontal="center"/>
    </xf>
    <xf numFmtId="16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center"/>
    </xf>
    <xf numFmtId="15" fontId="18" fillId="0" borderId="0" xfId="0" applyNumberFormat="1" applyFont="1" applyAlignment="1">
      <alignment horizontal="center"/>
    </xf>
    <xf numFmtId="0" fontId="18" fillId="0" borderId="2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/>
    </xf>
    <xf numFmtId="10" fontId="25" fillId="0" borderId="4" xfId="0" applyNumberFormat="1" applyFont="1" applyBorder="1" applyAlignment="1">
      <alignment horizontal="center"/>
    </xf>
    <xf numFmtId="164" fontId="25" fillId="0" borderId="0" xfId="0" applyNumberFormat="1" applyFont="1"/>
    <xf numFmtId="164" fontId="25" fillId="0" borderId="9" xfId="0" applyNumberFormat="1" applyFont="1" applyBorder="1"/>
    <xf numFmtId="0" fontId="25" fillId="0" borderId="26" xfId="0" applyFont="1" applyBorder="1" applyAlignment="1">
      <alignment horizontal="center"/>
    </xf>
    <xf numFmtId="10" fontId="25" fillId="0" borderId="26" xfId="0" applyNumberFormat="1" applyFont="1" applyBorder="1" applyAlignment="1">
      <alignment horizontal="center"/>
    </xf>
    <xf numFmtId="0" fontId="18" fillId="0" borderId="0" xfId="0" applyFont="1" applyAlignment="1">
      <alignment horizontal="left"/>
    </xf>
    <xf numFmtId="4" fontId="18" fillId="0" borderId="0" xfId="0" applyNumberFormat="1" applyFont="1" applyAlignment="1">
      <alignment horizontal="center"/>
    </xf>
    <xf numFmtId="10" fontId="25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4" fontId="25" fillId="0" borderId="11" xfId="0" applyNumberFormat="1" applyFont="1" applyBorder="1" applyAlignment="1" applyProtection="1">
      <alignment horizontal="center"/>
      <protection locked="0"/>
    </xf>
    <xf numFmtId="0" fontId="24" fillId="0" borderId="29" xfId="0" applyFont="1" applyBorder="1" applyAlignment="1" applyProtection="1">
      <alignment horizontal="left"/>
      <protection locked="0"/>
    </xf>
    <xf numFmtId="4" fontId="25" fillId="0" borderId="27" xfId="0" applyNumberFormat="1" applyFont="1" applyBorder="1" applyAlignment="1" applyProtection="1">
      <alignment horizontal="center"/>
      <protection locked="0"/>
    </xf>
    <xf numFmtId="0" fontId="25" fillId="0" borderId="0" xfId="0" applyFont="1" applyAlignment="1" applyProtection="1">
      <alignment horizontal="center"/>
      <protection locked="0"/>
    </xf>
    <xf numFmtId="0" fontId="11" fillId="0" borderId="0" xfId="0" applyFont="1"/>
    <xf numFmtId="0" fontId="12" fillId="0" borderId="0" xfId="0" applyFont="1" applyAlignment="1">
      <alignment horizontal="left" vertical="justify"/>
    </xf>
    <xf numFmtId="10" fontId="10" fillId="0" borderId="7" xfId="0" applyNumberFormat="1" applyFont="1" applyBorder="1"/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/>
    <xf numFmtId="0" fontId="10" fillId="0" borderId="3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10" fontId="10" fillId="0" borderId="0" xfId="0" applyNumberFormat="1" applyFont="1" applyAlignment="1">
      <alignment horizontal="center"/>
    </xf>
    <xf numFmtId="10" fontId="14" fillId="0" borderId="4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 vertical="top"/>
    </xf>
    <xf numFmtId="0" fontId="15" fillId="0" borderId="0" xfId="0" applyFont="1" applyAlignment="1">
      <alignment horizontal="center" vertical="center"/>
    </xf>
    <xf numFmtId="10" fontId="12" fillId="0" borderId="0" xfId="0" applyNumberFormat="1" applyFont="1"/>
    <xf numFmtId="0" fontId="12" fillId="0" borderId="0" xfId="0" applyFont="1"/>
    <xf numFmtId="10" fontId="27" fillId="0" borderId="43" xfId="0" applyNumberFormat="1" applyFont="1" applyBorder="1" applyAlignment="1">
      <alignment horizontal="right" vertical="center"/>
    </xf>
    <xf numFmtId="14" fontId="15" fillId="0" borderId="0" xfId="0" applyNumberFormat="1" applyFont="1" applyAlignment="1">
      <alignment horizontal="center" vertical="center"/>
    </xf>
    <xf numFmtId="4" fontId="15" fillId="0" borderId="0" xfId="0" applyNumberFormat="1" applyFont="1" applyAlignment="1">
      <alignment vertical="justify"/>
    </xf>
    <xf numFmtId="10" fontId="12" fillId="0" borderId="0" xfId="0" applyNumberFormat="1" applyFont="1" applyAlignment="1">
      <alignment vertical="justify"/>
    </xf>
    <xf numFmtId="10" fontId="14" fillId="0" borderId="45" xfId="0" applyNumberFormat="1" applyFont="1" applyBorder="1" applyAlignment="1">
      <alignment horizontal="right" vertical="center"/>
    </xf>
    <xf numFmtId="10" fontId="27" fillId="0" borderId="17" xfId="0" applyNumberFormat="1" applyFont="1" applyBorder="1" applyAlignment="1">
      <alignment horizontal="right" vertical="center"/>
    </xf>
    <xf numFmtId="10" fontId="14" fillId="0" borderId="16" xfId="0" applyNumberFormat="1" applyFont="1" applyBorder="1" applyAlignment="1">
      <alignment horizontal="right" vertical="center"/>
    </xf>
    <xf numFmtId="169" fontId="15" fillId="0" borderId="0" xfId="0" applyNumberFormat="1" applyFont="1" applyAlignment="1">
      <alignment horizontal="center" vertical="center"/>
    </xf>
    <xf numFmtId="2" fontId="12" fillId="0" borderId="0" xfId="0" applyNumberFormat="1" applyFont="1"/>
    <xf numFmtId="4" fontId="15" fillId="0" borderId="0" xfId="0" applyNumberFormat="1" applyFont="1"/>
    <xf numFmtId="0" fontId="15" fillId="0" borderId="0" xfId="0" applyFont="1"/>
    <xf numFmtId="10" fontId="14" fillId="0" borderId="48" xfId="0" applyNumberFormat="1" applyFont="1" applyBorder="1" applyAlignment="1">
      <alignment horizontal="right" vertical="center"/>
    </xf>
    <xf numFmtId="10" fontId="27" fillId="0" borderId="49" xfId="0" applyNumberFormat="1" applyFont="1" applyBorder="1" applyAlignment="1">
      <alignment horizontal="right" vertical="center"/>
    </xf>
    <xf numFmtId="10" fontId="14" fillId="0" borderId="50" xfId="0" applyNumberFormat="1" applyFont="1" applyBorder="1" applyAlignment="1">
      <alignment horizontal="right" vertical="center"/>
    </xf>
    <xf numFmtId="10" fontId="27" fillId="0" borderId="50" xfId="0" applyNumberFormat="1" applyFont="1" applyBorder="1" applyAlignment="1">
      <alignment horizontal="right" vertical="center"/>
    </xf>
    <xf numFmtId="0" fontId="11" fillId="0" borderId="18" xfId="0" applyFont="1" applyBorder="1"/>
    <xf numFmtId="0" fontId="10" fillId="0" borderId="18" xfId="0" applyFont="1" applyBorder="1" applyAlignment="1">
      <alignment horizontal="center"/>
    </xf>
    <xf numFmtId="0" fontId="11" fillId="0" borderId="24" xfId="0" applyFont="1" applyBorder="1"/>
    <xf numFmtId="0" fontId="10" fillId="0" borderId="24" xfId="0" applyFont="1" applyBorder="1" applyAlignment="1">
      <alignment horizontal="center"/>
    </xf>
    <xf numFmtId="10" fontId="11" fillId="0" borderId="24" xfId="0" applyNumberFormat="1" applyFont="1" applyBorder="1"/>
    <xf numFmtId="10" fontId="12" fillId="0" borderId="18" xfId="0" applyNumberFormat="1" applyFont="1" applyBorder="1"/>
    <xf numFmtId="10" fontId="11" fillId="0" borderId="0" xfId="0" applyNumberFormat="1" applyFont="1"/>
    <xf numFmtId="10" fontId="14" fillId="0" borderId="42" xfId="0" applyNumberFormat="1" applyFont="1" applyBorder="1" applyAlignment="1" applyProtection="1">
      <alignment horizontal="center" vertical="center"/>
      <protection locked="0"/>
    </xf>
    <xf numFmtId="10" fontId="27" fillId="0" borderId="44" xfId="0" applyNumberFormat="1" applyFont="1" applyBorder="1" applyAlignment="1" applyProtection="1">
      <alignment horizontal="center" vertical="center"/>
      <protection locked="0"/>
    </xf>
    <xf numFmtId="10" fontId="14" fillId="0" borderId="46" xfId="0" applyNumberFormat="1" applyFont="1" applyBorder="1" applyAlignment="1" applyProtection="1">
      <alignment horizontal="center" vertical="center"/>
      <protection locked="0"/>
    </xf>
    <xf numFmtId="10" fontId="27" fillId="0" borderId="47" xfId="0" applyNumberFormat="1" applyFont="1" applyBorder="1" applyAlignment="1" applyProtection="1">
      <alignment horizontal="center" vertical="center"/>
      <protection locked="0"/>
    </xf>
    <xf numFmtId="10" fontId="14" fillId="0" borderId="46" xfId="0" applyNumberFormat="1" applyFont="1" applyBorder="1" applyAlignment="1" applyProtection="1">
      <alignment horizontal="center" vertical="top"/>
      <protection locked="0"/>
    </xf>
    <xf numFmtId="10" fontId="27" fillId="0" borderId="47" xfId="0" applyNumberFormat="1" applyFont="1" applyBorder="1" applyAlignment="1" applyProtection="1">
      <alignment horizontal="center" vertical="top"/>
      <protection locked="0"/>
    </xf>
    <xf numFmtId="10" fontId="14" fillId="0" borderId="42" xfId="0" applyNumberFormat="1" applyFont="1" applyBorder="1" applyAlignment="1" applyProtection="1">
      <alignment horizontal="center" vertical="top"/>
      <protection locked="0"/>
    </xf>
    <xf numFmtId="10" fontId="27" fillId="0" borderId="44" xfId="0" applyNumberFormat="1" applyFont="1" applyBorder="1" applyAlignment="1" applyProtection="1">
      <alignment horizontal="center" vertical="top"/>
      <protection locked="0"/>
    </xf>
    <xf numFmtId="10" fontId="14" fillId="0" borderId="20" xfId="0" applyNumberFormat="1" applyFont="1" applyBorder="1" applyAlignment="1" applyProtection="1">
      <alignment horizontal="center" vertical="center"/>
      <protection locked="0"/>
    </xf>
    <xf numFmtId="10" fontId="14" fillId="0" borderId="20" xfId="0" applyNumberFormat="1" applyFont="1" applyBorder="1" applyAlignment="1" applyProtection="1">
      <alignment horizontal="center" vertical="top"/>
      <protection locked="0"/>
    </xf>
    <xf numFmtId="10" fontId="27" fillId="0" borderId="20" xfId="0" applyNumberFormat="1" applyFont="1" applyBorder="1" applyAlignment="1" applyProtection="1">
      <alignment horizontal="center" vertical="center"/>
      <protection locked="0"/>
    </xf>
    <xf numFmtId="10" fontId="27" fillId="0" borderId="20" xfId="0" applyNumberFormat="1" applyFont="1" applyBorder="1" applyAlignment="1" applyProtection="1">
      <alignment horizontal="center" vertical="top"/>
      <protection locked="0"/>
    </xf>
    <xf numFmtId="0" fontId="6" fillId="0" borderId="2" xfId="0" applyFont="1" applyBorder="1" applyAlignment="1" applyProtection="1">
      <alignment horizontal="center"/>
      <protection locked="0"/>
    </xf>
    <xf numFmtId="16" fontId="7" fillId="0" borderId="0" xfId="0" applyNumberFormat="1" applyFont="1" applyAlignment="1" applyProtection="1">
      <alignment horizontal="center"/>
      <protection locked="0"/>
    </xf>
    <xf numFmtId="10" fontId="27" fillId="0" borderId="57" xfId="0" applyNumberFormat="1" applyFont="1" applyBorder="1" applyAlignment="1">
      <alignment horizontal="right" vertical="center"/>
    </xf>
    <xf numFmtId="10" fontId="27" fillId="0" borderId="58" xfId="0" applyNumberFormat="1" applyFont="1" applyBorder="1" applyAlignment="1" applyProtection="1">
      <alignment horizontal="center" vertical="center"/>
      <protection locked="0"/>
    </xf>
    <xf numFmtId="10" fontId="27" fillId="0" borderId="59" xfId="0" applyNumberFormat="1" applyFont="1" applyBorder="1" applyAlignment="1" applyProtection="1">
      <alignment horizontal="center" vertical="center"/>
      <protection locked="0"/>
    </xf>
    <xf numFmtId="10" fontId="27" fillId="0" borderId="58" xfId="0" applyNumberFormat="1" applyFont="1" applyBorder="1" applyAlignment="1" applyProtection="1">
      <alignment horizontal="center" vertical="top"/>
      <protection locked="0"/>
    </xf>
    <xf numFmtId="0" fontId="11" fillId="0" borderId="22" xfId="0" applyFont="1" applyBorder="1"/>
    <xf numFmtId="0" fontId="10" fillId="0" borderId="22" xfId="0" applyFont="1" applyBorder="1" applyAlignment="1">
      <alignment horizontal="center"/>
    </xf>
    <xf numFmtId="171" fontId="10" fillId="0" borderId="20" xfId="0" applyNumberFormat="1" applyFont="1" applyBorder="1" applyAlignment="1" applyProtection="1">
      <alignment horizontal="center"/>
      <protection locked="0"/>
    </xf>
    <xf numFmtId="0" fontId="28" fillId="0" borderId="0" xfId="0" applyFont="1"/>
    <xf numFmtId="10" fontId="28" fillId="0" borderId="0" xfId="0" applyNumberFormat="1" applyFont="1"/>
    <xf numFmtId="16" fontId="10" fillId="0" borderId="20" xfId="0" applyNumberFormat="1" applyFont="1" applyBorder="1" applyAlignment="1" applyProtection="1">
      <alignment horizontal="center"/>
      <protection locked="0"/>
    </xf>
    <xf numFmtId="16" fontId="10" fillId="0" borderId="40" xfId="0" applyNumberFormat="1" applyFont="1" applyBorder="1" applyAlignment="1" applyProtection="1">
      <alignment horizontal="center"/>
      <protection locked="0"/>
    </xf>
    <xf numFmtId="0" fontId="13" fillId="5" borderId="5" xfId="0" applyFont="1" applyFill="1" applyBorder="1" applyAlignment="1" applyProtection="1">
      <alignment horizontal="center" vertical="center"/>
      <protection locked="0"/>
    </xf>
    <xf numFmtId="0" fontId="13" fillId="5" borderId="13" xfId="0" applyFont="1" applyFill="1" applyBorder="1" applyAlignment="1" applyProtection="1">
      <alignment horizontal="center" vertical="center"/>
      <protection locked="0"/>
    </xf>
    <xf numFmtId="0" fontId="13" fillId="5" borderId="40" xfId="0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Alignment="1">
      <alignment horizontal="centerContinuous" vertical="center"/>
    </xf>
    <xf numFmtId="0" fontId="2" fillId="0" borderId="6" xfId="0" applyFont="1" applyBorder="1" applyAlignment="1">
      <alignment horizontal="centerContinuous"/>
    </xf>
    <xf numFmtId="0" fontId="2" fillId="0" borderId="7" xfId="0" applyFont="1" applyBorder="1" applyAlignment="1">
      <alignment horizontal="centerContinuous"/>
    </xf>
    <xf numFmtId="0" fontId="2" fillId="0" borderId="6" xfId="0" applyFont="1" applyBorder="1" applyAlignment="1">
      <alignment horizontal="left" vertical="top"/>
    </xf>
    <xf numFmtId="0" fontId="2" fillId="0" borderId="6" xfId="0" applyFont="1" applyBorder="1"/>
    <xf numFmtId="0" fontId="2" fillId="0" borderId="7" xfId="0" applyFont="1" applyBorder="1"/>
    <xf numFmtId="0" fontId="5" fillId="0" borderId="8" xfId="0" applyFont="1" applyBorder="1" applyAlignment="1">
      <alignment horizontal="centerContinuous" vertical="center"/>
    </xf>
    <xf numFmtId="0" fontId="5" fillId="0" borderId="9" xfId="0" applyFont="1" applyBorder="1" applyAlignment="1">
      <alignment horizontal="centerContinuous" vertical="center"/>
    </xf>
    <xf numFmtId="0" fontId="5" fillId="0" borderId="10" xfId="0" applyFont="1" applyBorder="1" applyAlignment="1">
      <alignment horizontal="centerContinuous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0" fillId="0" borderId="11" xfId="0" applyBorder="1" applyAlignment="1">
      <alignment horizontal="centerContinuous" vertical="center"/>
    </xf>
    <xf numFmtId="0" fontId="0" fillId="0" borderId="12" xfId="0" applyBorder="1" applyAlignment="1">
      <alignment horizontal="centerContinuous" vertical="center"/>
    </xf>
    <xf numFmtId="0" fontId="0" fillId="0" borderId="10" xfId="0" applyBorder="1" applyAlignment="1">
      <alignment horizontal="centerContinuous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/>
    </xf>
    <xf numFmtId="10" fontId="0" fillId="0" borderId="0" xfId="0" applyNumberFormat="1"/>
    <xf numFmtId="0" fontId="0" fillId="0" borderId="4" xfId="0" applyBorder="1" applyAlignment="1">
      <alignment horizontal="center" vertical="center"/>
    </xf>
    <xf numFmtId="10" fontId="8" fillId="0" borderId="4" xfId="0" applyNumberFormat="1" applyFont="1" applyBorder="1" applyAlignment="1">
      <alignment horizontal="center" vertical="center"/>
    </xf>
    <xf numFmtId="10" fontId="9" fillId="0" borderId="11" xfId="0" applyNumberFormat="1" applyFont="1" applyBorder="1" applyAlignment="1">
      <alignment horizontal="center" vertical="center"/>
    </xf>
    <xf numFmtId="10" fontId="9" fillId="0" borderId="4" xfId="0" applyNumberFormat="1" applyFont="1" applyBorder="1" applyAlignment="1">
      <alignment horizontal="center" vertical="center"/>
    </xf>
    <xf numFmtId="10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10" fontId="6" fillId="0" borderId="1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left" vertical="center"/>
    </xf>
    <xf numFmtId="0" fontId="0" fillId="0" borderId="31" xfId="0" applyBorder="1"/>
    <xf numFmtId="0" fontId="2" fillId="0" borderId="31" xfId="0" applyFont="1" applyBorder="1"/>
    <xf numFmtId="0" fontId="2" fillId="0" borderId="32" xfId="0" applyFont="1" applyBorder="1"/>
    <xf numFmtId="0" fontId="2" fillId="0" borderId="33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10" fontId="25" fillId="0" borderId="9" xfId="0" applyNumberFormat="1" applyFont="1" applyBorder="1" applyAlignment="1">
      <alignment horizontal="center" vertical="center"/>
    </xf>
    <xf numFmtId="10" fontId="0" fillId="0" borderId="56" xfId="0" applyNumberForma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3" xfId="0" applyFont="1" applyBorder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14" xfId="0" applyFont="1" applyBorder="1" applyAlignment="1">
      <alignment horizontal="centerContinuous"/>
    </xf>
    <xf numFmtId="0" fontId="2" fillId="0" borderId="8" xfId="0" applyFont="1" applyBorder="1" applyAlignment="1">
      <alignment horizontal="centerContinuous"/>
    </xf>
    <xf numFmtId="0" fontId="2" fillId="0" borderId="9" xfId="0" applyFont="1" applyBorder="1" applyAlignment="1">
      <alignment horizontal="centerContinuous"/>
    </xf>
    <xf numFmtId="0" fontId="2" fillId="0" borderId="10" xfId="0" applyFont="1" applyBorder="1" applyAlignment="1">
      <alignment horizontal="centerContinuous"/>
    </xf>
    <xf numFmtId="0" fontId="2" fillId="0" borderId="9" xfId="0" applyFont="1" applyBorder="1" applyAlignment="1">
      <alignment horizontal="left"/>
    </xf>
    <xf numFmtId="0" fontId="2" fillId="0" borderId="0" xfId="0" applyFont="1" applyAlignment="1">
      <alignment vertical="top"/>
    </xf>
    <xf numFmtId="0" fontId="2" fillId="0" borderId="14" xfId="0" applyFont="1" applyBorder="1" applyAlignment="1">
      <alignment vertical="top"/>
    </xf>
    <xf numFmtId="0" fontId="2" fillId="0" borderId="0" xfId="0" applyFont="1" applyAlignment="1">
      <alignment horizontal="centerContinuous" vertical="top"/>
    </xf>
    <xf numFmtId="0" fontId="2" fillId="0" borderId="0" xfId="0" applyFont="1" applyAlignment="1">
      <alignment horizontal="left" vertical="top"/>
    </xf>
    <xf numFmtId="0" fontId="2" fillId="0" borderId="11" xfId="0" applyFont="1" applyBorder="1" applyAlignment="1">
      <alignment horizontal="centerContinuous" vertical="center"/>
    </xf>
    <xf numFmtId="0" fontId="2" fillId="0" borderId="12" xfId="0" applyFont="1" applyBorder="1" applyAlignment="1">
      <alignment horizontal="centerContinuous" vertical="center"/>
    </xf>
    <xf numFmtId="0" fontId="2" fillId="0" borderId="15" xfId="0" applyFont="1" applyBorder="1" applyAlignment="1">
      <alignment horizontal="centerContinuous" vertical="center"/>
    </xf>
    <xf numFmtId="0" fontId="25" fillId="6" borderId="0" xfId="0" applyFont="1" applyFill="1" applyAlignment="1" applyProtection="1">
      <alignment horizontal="center" vertical="center"/>
      <protection locked="0"/>
    </xf>
    <xf numFmtId="10" fontId="9" fillId="0" borderId="0" xfId="0" applyNumberFormat="1" applyFon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0" fontId="27" fillId="0" borderId="58" xfId="0" applyNumberFormat="1" applyFont="1" applyBorder="1" applyAlignment="1" applyProtection="1">
      <alignment horizontal="right" vertical="center"/>
      <protection locked="0"/>
    </xf>
    <xf numFmtId="10" fontId="14" fillId="0" borderId="51" xfId="0" applyNumberFormat="1" applyFont="1" applyBorder="1" applyAlignment="1">
      <alignment horizontal="right" vertical="center"/>
    </xf>
    <xf numFmtId="10" fontId="14" fillId="0" borderId="52" xfId="0" applyNumberFormat="1" applyFont="1" applyBorder="1" applyAlignment="1">
      <alignment vertical="center"/>
    </xf>
    <xf numFmtId="10" fontId="14" fillId="0" borderId="53" xfId="0" applyNumberFormat="1" applyFont="1" applyBorder="1" applyAlignment="1">
      <alignment vertical="center"/>
    </xf>
    <xf numFmtId="10" fontId="27" fillId="0" borderId="51" xfId="0" applyNumberFormat="1" applyFont="1" applyBorder="1" applyAlignment="1">
      <alignment horizontal="right" vertical="center"/>
    </xf>
    <xf numFmtId="10" fontId="27" fillId="0" borderId="52" xfId="0" applyNumberFormat="1" applyFont="1" applyBorder="1" applyAlignment="1">
      <alignment horizontal="right" vertical="center"/>
    </xf>
    <xf numFmtId="10" fontId="14" fillId="0" borderId="0" xfId="0" applyNumberFormat="1" applyFont="1" applyProtection="1">
      <protection locked="0"/>
    </xf>
    <xf numFmtId="10" fontId="14" fillId="0" borderId="46" xfId="0" applyNumberFormat="1" applyFont="1" applyBorder="1" applyProtection="1">
      <protection locked="0"/>
    </xf>
    <xf numFmtId="10" fontId="14" fillId="0" borderId="42" xfId="0" applyNumberFormat="1" applyFont="1" applyBorder="1" applyProtection="1">
      <protection locked="0"/>
    </xf>
    <xf numFmtId="166" fontId="0" fillId="0" borderId="0" xfId="0" applyNumberFormat="1" applyAlignment="1">
      <alignment horizontal="center"/>
    </xf>
    <xf numFmtId="10" fontId="14" fillId="0" borderId="60" xfId="0" applyNumberFormat="1" applyFont="1" applyBorder="1" applyAlignment="1" applyProtection="1">
      <alignment horizontal="center" vertical="center"/>
      <protection locked="0"/>
    </xf>
    <xf numFmtId="10" fontId="14" fillId="0" borderId="41" xfId="0" applyNumberFormat="1" applyFont="1" applyBorder="1" applyAlignment="1" applyProtection="1">
      <alignment horizontal="center" vertical="center"/>
      <protection locked="0"/>
    </xf>
    <xf numFmtId="10" fontId="14" fillId="0" borderId="61" xfId="0" applyNumberFormat="1" applyFont="1" applyBorder="1" applyAlignment="1" applyProtection="1">
      <alignment horizontal="center" vertical="center"/>
      <protection locked="0"/>
    </xf>
    <xf numFmtId="10" fontId="27" fillId="0" borderId="43" xfId="0" applyNumberFormat="1" applyFont="1" applyBorder="1" applyAlignment="1" applyProtection="1">
      <alignment horizontal="center" vertical="center"/>
      <protection locked="0"/>
    </xf>
    <xf numFmtId="10" fontId="27" fillId="0" borderId="62" xfId="0" applyNumberFormat="1" applyFont="1" applyBorder="1" applyAlignment="1" applyProtection="1">
      <alignment horizontal="center" vertical="center"/>
      <protection locked="0"/>
    </xf>
    <xf numFmtId="10" fontId="14" fillId="0" borderId="63" xfId="0" applyNumberFormat="1" applyFont="1" applyBorder="1" applyAlignment="1" applyProtection="1">
      <alignment horizontal="center" vertical="center"/>
      <protection locked="0"/>
    </xf>
    <xf numFmtId="10" fontId="27" fillId="0" borderId="64" xfId="0" applyNumberFormat="1" applyFont="1" applyBorder="1" applyAlignment="1" applyProtection="1">
      <alignment horizontal="center" vertical="center"/>
      <protection locked="0"/>
    </xf>
    <xf numFmtId="10" fontId="27" fillId="0" borderId="65" xfId="0" applyNumberFormat="1" applyFont="1" applyBorder="1" applyAlignment="1" applyProtection="1">
      <alignment horizontal="center" vertical="center"/>
      <protection locked="0"/>
    </xf>
    <xf numFmtId="10" fontId="27" fillId="0" borderId="66" xfId="0" applyNumberFormat="1" applyFont="1" applyBorder="1" applyAlignment="1" applyProtection="1">
      <alignment horizontal="center" vertical="center"/>
      <protection locked="0"/>
    </xf>
    <xf numFmtId="10" fontId="27" fillId="0" borderId="18" xfId="0" applyNumberFormat="1" applyFont="1" applyBorder="1" applyAlignment="1" applyProtection="1">
      <alignment horizontal="center" vertical="center"/>
      <protection locked="0"/>
    </xf>
    <xf numFmtId="10" fontId="14" fillId="0" borderId="67" xfId="0" applyNumberFormat="1" applyFont="1" applyBorder="1" applyAlignment="1" applyProtection="1">
      <alignment horizontal="center" vertical="center"/>
      <protection locked="0"/>
    </xf>
    <xf numFmtId="10" fontId="14" fillId="0" borderId="68" xfId="0" applyNumberFormat="1" applyFont="1" applyBorder="1" applyAlignment="1" applyProtection="1">
      <alignment horizontal="center" vertical="center"/>
      <protection locked="0"/>
    </xf>
    <xf numFmtId="10" fontId="14" fillId="0" borderId="30" xfId="0" applyNumberFormat="1" applyFont="1" applyBorder="1" applyProtection="1">
      <protection locked="0"/>
    </xf>
    <xf numFmtId="10" fontId="14" fillId="0" borderId="40" xfId="0" applyNumberFormat="1" applyFont="1" applyBorder="1" applyProtection="1">
      <protection locked="0"/>
    </xf>
    <xf numFmtId="0" fontId="27" fillId="0" borderId="35" xfId="0" applyFont="1" applyBorder="1" applyProtection="1">
      <protection locked="0"/>
    </xf>
    <xf numFmtId="0" fontId="27" fillId="0" borderId="0" xfId="0" applyFont="1" applyProtection="1">
      <protection locked="0"/>
    </xf>
    <xf numFmtId="0" fontId="27" fillId="0" borderId="18" xfId="0" applyFont="1" applyBorder="1" applyProtection="1">
      <protection locked="0"/>
    </xf>
    <xf numFmtId="10" fontId="12" fillId="0" borderId="22" xfId="0" applyNumberFormat="1" applyFont="1" applyBorder="1"/>
    <xf numFmtId="0" fontId="24" fillId="0" borderId="15" xfId="0" applyFont="1" applyBorder="1" applyAlignment="1" applyProtection="1">
      <alignment horizontal="left"/>
      <protection locked="0"/>
    </xf>
    <xf numFmtId="0" fontId="24" fillId="0" borderId="0" xfId="0" applyFont="1" applyAlignment="1">
      <alignment horizontal="left"/>
    </xf>
    <xf numFmtId="0" fontId="24" fillId="0" borderId="4" xfId="0" applyFont="1" applyBorder="1" applyAlignment="1" applyProtection="1">
      <alignment horizontal="left"/>
      <protection locked="0"/>
    </xf>
    <xf numFmtId="0" fontId="18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12" xfId="0" applyBorder="1" applyAlignment="1">
      <alignment horizontal="left"/>
    </xf>
    <xf numFmtId="0" fontId="0" fillId="0" borderId="0" xfId="0" applyAlignment="1">
      <alignment horizontal="center" vertical="center"/>
    </xf>
    <xf numFmtId="0" fontId="2" fillId="0" borderId="13" xfId="0" applyFont="1" applyBorder="1" applyAlignment="1">
      <alignment vertical="top"/>
    </xf>
    <xf numFmtId="0" fontId="18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4" fillId="0" borderId="11" xfId="0" applyFont="1" applyBorder="1" applyAlignment="1" applyProtection="1">
      <alignment horizontal="left"/>
      <protection locked="0"/>
    </xf>
    <xf numFmtId="0" fontId="24" fillId="0" borderId="12" xfId="0" applyFont="1" applyBorder="1" applyAlignment="1" applyProtection="1">
      <alignment horizontal="left"/>
      <protection locked="0"/>
    </xf>
    <xf numFmtId="0" fontId="24" fillId="0" borderId="15" xfId="0" applyFont="1" applyBorder="1" applyAlignment="1" applyProtection="1">
      <alignment horizontal="left"/>
      <protection locked="0"/>
    </xf>
    <xf numFmtId="0" fontId="30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left"/>
      <protection locked="0"/>
    </xf>
    <xf numFmtId="0" fontId="18" fillId="0" borderId="1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4" fillId="0" borderId="4" xfId="0" applyFont="1" applyBorder="1" applyAlignment="1" applyProtection="1">
      <alignment horizontal="left"/>
      <protection locked="0"/>
    </xf>
    <xf numFmtId="0" fontId="18" fillId="0" borderId="5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168" fontId="25" fillId="0" borderId="0" xfId="0" applyNumberFormat="1" applyFont="1" applyAlignment="1">
      <alignment horizontal="center"/>
    </xf>
    <xf numFmtId="49" fontId="25" fillId="0" borderId="0" xfId="0" applyNumberFormat="1" applyFont="1" applyAlignment="1" applyProtection="1">
      <alignment horizontal="left"/>
      <protection locked="0"/>
    </xf>
    <xf numFmtId="0" fontId="25" fillId="0" borderId="0" xfId="0" applyFont="1" applyAlignment="1" applyProtection="1">
      <alignment horizontal="left"/>
      <protection locked="0"/>
    </xf>
    <xf numFmtId="0" fontId="25" fillId="0" borderId="0" xfId="0" applyFont="1" applyAlignment="1">
      <alignment horizontal="center"/>
    </xf>
    <xf numFmtId="172" fontId="18" fillId="0" borderId="0" xfId="0" applyNumberFormat="1" applyFont="1" applyAlignment="1">
      <alignment horizontal="left"/>
    </xf>
    <xf numFmtId="1" fontId="24" fillId="0" borderId="0" xfId="0" applyNumberFormat="1" applyFont="1" applyAlignment="1">
      <alignment horizontal="center"/>
    </xf>
    <xf numFmtId="164" fontId="18" fillId="0" borderId="0" xfId="0" applyNumberFormat="1" applyFont="1" applyAlignment="1" applyProtection="1">
      <alignment horizontal="left"/>
      <protection locked="0"/>
    </xf>
    <xf numFmtId="0" fontId="24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170" fontId="25" fillId="0" borderId="0" xfId="0" applyNumberFormat="1" applyFont="1" applyAlignment="1" applyProtection="1">
      <alignment horizontal="left"/>
      <protection locked="0"/>
    </xf>
    <xf numFmtId="166" fontId="25" fillId="0" borderId="0" xfId="0" applyNumberFormat="1" applyFont="1" applyAlignment="1" applyProtection="1">
      <alignment horizontal="left"/>
      <protection locked="0"/>
    </xf>
    <xf numFmtId="0" fontId="24" fillId="0" borderId="27" xfId="0" applyFont="1" applyBorder="1" applyAlignment="1" applyProtection="1">
      <alignment horizontal="left"/>
      <protection locked="0"/>
    </xf>
    <xf numFmtId="0" fontId="24" fillId="0" borderId="28" xfId="0" applyFont="1" applyBorder="1" applyAlignment="1" applyProtection="1">
      <alignment horizontal="left"/>
      <protection locked="0"/>
    </xf>
    <xf numFmtId="0" fontId="25" fillId="0" borderId="12" xfId="0" applyFont="1" applyBorder="1" applyAlignment="1" applyProtection="1">
      <alignment horizontal="left"/>
      <protection locked="0"/>
    </xf>
    <xf numFmtId="0" fontId="24" fillId="2" borderId="11" xfId="0" applyFont="1" applyFill="1" applyBorder="1" applyAlignment="1" applyProtection="1">
      <alignment horizontal="left"/>
      <protection locked="0"/>
    </xf>
    <xf numFmtId="0" fontId="24" fillId="2" borderId="12" xfId="0" applyFont="1" applyFill="1" applyBorder="1" applyAlignment="1" applyProtection="1">
      <alignment horizontal="left"/>
      <protection locked="0"/>
    </xf>
    <xf numFmtId="0" fontId="24" fillId="2" borderId="15" xfId="0" applyFont="1" applyFill="1" applyBorder="1" applyAlignment="1" applyProtection="1">
      <alignment horizontal="left"/>
      <protection locked="0"/>
    </xf>
    <xf numFmtId="10" fontId="0" fillId="0" borderId="4" xfId="0" applyNumberFormat="1" applyBorder="1" applyAlignment="1">
      <alignment horizontal="center"/>
    </xf>
    <xf numFmtId="0" fontId="2" fillId="0" borderId="4" xfId="0" applyFont="1" applyBorder="1" applyAlignment="1">
      <alignment horizontal="left"/>
    </xf>
    <xf numFmtId="164" fontId="0" fillId="3" borderId="4" xfId="0" applyNumberFormat="1" applyFill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0" fillId="0" borderId="12" xfId="0" applyBorder="1" applyAlignment="1">
      <alignment horizontal="left"/>
    </xf>
    <xf numFmtId="49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0" fontId="18" fillId="0" borderId="0" xfId="0" applyFont="1" applyAlignment="1">
      <alignment horizontal="left"/>
    </xf>
    <xf numFmtId="0" fontId="2" fillId="0" borderId="12" xfId="0" applyFont="1" applyBorder="1" applyAlignment="1">
      <alignment horizontal="left"/>
    </xf>
    <xf numFmtId="0" fontId="0" fillId="0" borderId="0" xfId="0" applyAlignment="1">
      <alignment horizontal="left"/>
    </xf>
    <xf numFmtId="164" fontId="18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5" fontId="19" fillId="0" borderId="0" xfId="0" applyNumberFormat="1" applyFont="1" applyAlignment="1">
      <alignment horizontal="center"/>
    </xf>
    <xf numFmtId="0" fontId="2" fillId="0" borderId="15" xfId="0" applyFont="1" applyBorder="1" applyAlignment="1">
      <alignment horizontal="left"/>
    </xf>
    <xf numFmtId="1" fontId="2" fillId="0" borderId="0" xfId="0" applyNumberFormat="1" applyFont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4" borderId="4" xfId="0" applyNumberFormat="1" applyFill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0" fillId="0" borderId="11" xfId="0" applyFont="1" applyBorder="1"/>
    <xf numFmtId="0" fontId="0" fillId="0" borderId="12" xfId="0" applyBorder="1"/>
    <xf numFmtId="0" fontId="0" fillId="0" borderId="54" xfId="0" applyBorder="1"/>
    <xf numFmtId="0" fontId="10" fillId="0" borderId="5" xfId="0" applyFont="1" applyBorder="1" applyAlignment="1" applyProtection="1">
      <alignment horizontal="left" vertical="center"/>
      <protection locked="0"/>
    </xf>
    <xf numFmtId="0" fontId="0" fillId="0" borderId="6" xfId="0" applyBorder="1" applyProtection="1">
      <protection locked="0"/>
    </xf>
    <xf numFmtId="0" fontId="0" fillId="0" borderId="55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0" xfId="0" applyProtection="1">
      <protection locked="0"/>
    </xf>
    <xf numFmtId="0" fontId="0" fillId="0" borderId="34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56" xfId="0" applyBorder="1" applyProtection="1">
      <protection locked="0"/>
    </xf>
    <xf numFmtId="0" fontId="14" fillId="0" borderId="5" xfId="0" applyFont="1" applyBorder="1" applyAlignment="1">
      <alignment horizontal="left" vertical="top"/>
    </xf>
    <xf numFmtId="0" fontId="14" fillId="0" borderId="6" xfId="0" applyFont="1" applyBorder="1" applyAlignment="1">
      <alignment horizontal="left" vertical="top"/>
    </xf>
    <xf numFmtId="0" fontId="0" fillId="0" borderId="6" xfId="0" applyBorder="1" applyAlignment="1">
      <alignment vertical="top"/>
    </xf>
    <xf numFmtId="0" fontId="0" fillId="0" borderId="7" xfId="0" applyBorder="1"/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/>
    <xf numFmtId="10" fontId="16" fillId="0" borderId="20" xfId="0" applyNumberFormat="1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0" fillId="0" borderId="13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14" xfId="0" applyFont="1" applyBorder="1" applyAlignment="1">
      <alignment horizontal="center"/>
    </xf>
    <xf numFmtId="0" fontId="20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4" fillId="0" borderId="5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49" fontId="17" fillId="0" borderId="8" xfId="0" applyNumberFormat="1" applyFont="1" applyBorder="1" applyAlignment="1">
      <alignment horizontal="center" vertical="center"/>
    </xf>
    <xf numFmtId="49" fontId="20" fillId="0" borderId="11" xfId="0" applyNumberFormat="1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170" fontId="20" fillId="0" borderId="11" xfId="0" applyNumberFormat="1" applyFont="1" applyBorder="1" applyAlignment="1">
      <alignment horizontal="left" vertical="center"/>
    </xf>
    <xf numFmtId="170" fontId="20" fillId="0" borderId="12" xfId="0" applyNumberFormat="1" applyFont="1" applyBorder="1" applyAlignment="1">
      <alignment horizontal="left" vertical="center"/>
    </xf>
    <xf numFmtId="170" fontId="20" fillId="0" borderId="15" xfId="0" applyNumberFormat="1" applyFont="1" applyBorder="1" applyAlignment="1">
      <alignment horizontal="left" vertical="center"/>
    </xf>
    <xf numFmtId="0" fontId="14" fillId="0" borderId="11" xfId="0" applyFont="1" applyBorder="1" applyAlignment="1">
      <alignment vertical="center"/>
    </xf>
    <xf numFmtId="0" fontId="14" fillId="0" borderId="12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12" fillId="0" borderId="12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2" fillId="0" borderId="5" xfId="0" applyFont="1" applyBorder="1" applyAlignment="1">
      <alignment vertical="center"/>
    </xf>
    <xf numFmtId="0" fontId="23" fillId="0" borderId="6" xfId="0" applyFont="1" applyBorder="1" applyAlignment="1">
      <alignment vertical="center"/>
    </xf>
    <xf numFmtId="0" fontId="23" fillId="0" borderId="7" xfId="0" applyFont="1" applyBorder="1" applyAlignment="1">
      <alignment vertical="center"/>
    </xf>
    <xf numFmtId="0" fontId="10" fillId="0" borderId="13" xfId="0" applyFont="1" applyBorder="1"/>
    <xf numFmtId="0" fontId="0" fillId="0" borderId="0" xfId="0"/>
    <xf numFmtId="0" fontId="0" fillId="0" borderId="14" xfId="0" applyBorder="1"/>
    <xf numFmtId="0" fontId="0" fillId="0" borderId="13" xfId="0" applyBorder="1"/>
    <xf numFmtId="0" fontId="0" fillId="0" borderId="40" xfId="0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/>
    </xf>
    <xf numFmtId="0" fontId="0" fillId="0" borderId="34" xfId="0" applyBorder="1"/>
    <xf numFmtId="0" fontId="0" fillId="0" borderId="35" xfId="0" applyBorder="1"/>
    <xf numFmtId="0" fontId="0" fillId="0" borderId="19" xfId="0" applyBorder="1"/>
    <xf numFmtId="0" fontId="0" fillId="0" borderId="36" xfId="0" applyBorder="1"/>
    <xf numFmtId="10" fontId="16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0" fillId="0" borderId="13" xfId="0" applyFont="1" applyBorder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 vertical="center"/>
      <protection locked="0"/>
    </xf>
    <xf numFmtId="0" fontId="20" fillId="0" borderId="14" xfId="0" applyFont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10" fontId="27" fillId="0" borderId="18" xfId="0" applyNumberFormat="1" applyFont="1" applyBorder="1" applyAlignment="1">
      <alignment horizontal="right" vertical="center"/>
    </xf>
    <xf numFmtId="10" fontId="27" fillId="0" borderId="24" xfId="0" applyNumberFormat="1" applyFont="1" applyBorder="1" applyAlignment="1">
      <alignment horizontal="right" vertical="center"/>
    </xf>
    <xf numFmtId="10" fontId="14" fillId="0" borderId="22" xfId="0" applyNumberFormat="1" applyFont="1" applyBorder="1" applyAlignment="1">
      <alignment horizontal="right" vertical="center"/>
    </xf>
    <xf numFmtId="10" fontId="14" fillId="0" borderId="24" xfId="0" applyNumberFormat="1" applyFont="1" applyBorder="1" applyAlignment="1">
      <alignment horizontal="right" vertical="center"/>
    </xf>
    <xf numFmtId="0" fontId="20" fillId="0" borderId="5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left" vertical="center" wrapText="1"/>
    </xf>
    <xf numFmtId="0" fontId="20" fillId="0" borderId="7" xfId="0" applyFont="1" applyBorder="1" applyAlignment="1">
      <alignment horizontal="left" vertical="center" wrapText="1"/>
    </xf>
    <xf numFmtId="0" fontId="20" fillId="0" borderId="8" xfId="0" applyFont="1" applyBorder="1" applyAlignment="1">
      <alignment horizontal="left" vertical="center" wrapText="1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20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8" fontId="10" fillId="0" borderId="13" xfId="0" applyNumberFormat="1" applyFont="1" applyBorder="1" applyProtection="1">
      <protection locked="0"/>
    </xf>
    <xf numFmtId="0" fontId="0" fillId="0" borderId="14" xfId="0" applyBorder="1" applyProtection="1">
      <protection locked="0"/>
    </xf>
    <xf numFmtId="0" fontId="0" fillId="0" borderId="10" xfId="0" applyBorder="1" applyProtection="1">
      <protection locked="0"/>
    </xf>
    <xf numFmtId="0" fontId="10" fillId="0" borderId="5" xfId="0" applyFont="1" applyBorder="1"/>
    <xf numFmtId="0" fontId="0" fillId="0" borderId="6" xfId="0" applyBorder="1"/>
    <xf numFmtId="0" fontId="17" fillId="0" borderId="13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14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23" fillId="0" borderId="12" xfId="0" applyFont="1" applyBorder="1" applyAlignment="1">
      <alignment vertical="center"/>
    </xf>
    <xf numFmtId="0" fontId="23" fillId="0" borderId="15" xfId="0" applyFont="1" applyBorder="1" applyAlignment="1">
      <alignment vertical="center"/>
    </xf>
    <xf numFmtId="10" fontId="16" fillId="0" borderId="5" xfId="0" applyNumberFormat="1" applyFont="1" applyBorder="1" applyAlignment="1">
      <alignment horizontal="center" vertical="center"/>
    </xf>
    <xf numFmtId="10" fontId="0" fillId="0" borderId="8" xfId="0" applyNumberForma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20" fillId="0" borderId="40" xfId="0" applyFont="1" applyBorder="1" applyAlignment="1">
      <alignment horizontal="left" vertical="center" wrapText="1"/>
    </xf>
    <xf numFmtId="0" fontId="20" fillId="0" borderId="13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14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14" fillId="0" borderId="11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10" fillId="0" borderId="30" xfId="0" applyFont="1" applyBorder="1" applyAlignment="1">
      <alignment horizontal="left"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11" fillId="0" borderId="33" xfId="0" applyFont="1" applyBorder="1"/>
    <xf numFmtId="0" fontId="10" fillId="0" borderId="37" xfId="0" applyFont="1" applyBorder="1"/>
    <xf numFmtId="0" fontId="0" fillId="0" borderId="38" xfId="0" applyBorder="1"/>
    <xf numFmtId="0" fontId="0" fillId="0" borderId="39" xfId="0" applyBorder="1"/>
    <xf numFmtId="0" fontId="10" fillId="0" borderId="3" xfId="0" applyFont="1" applyBorder="1" applyAlignment="1">
      <alignment horizontal="center" vertical="center"/>
    </xf>
    <xf numFmtId="0" fontId="10" fillId="0" borderId="11" xfId="0" applyFont="1" applyBorder="1" applyAlignment="1">
      <alignment horizontal="right" vertical="center"/>
    </xf>
    <xf numFmtId="0" fontId="10" fillId="0" borderId="12" xfId="0" applyFont="1" applyBorder="1" applyAlignment="1">
      <alignment horizontal="right" vertical="center"/>
    </xf>
    <xf numFmtId="0" fontId="10" fillId="0" borderId="15" xfId="0" applyFont="1" applyBorder="1" applyAlignment="1">
      <alignment horizontal="right" vertical="center"/>
    </xf>
    <xf numFmtId="1" fontId="20" fillId="0" borderId="11" xfId="0" applyNumberFormat="1" applyFont="1" applyBorder="1" applyAlignment="1">
      <alignment horizontal="left" vertical="center"/>
    </xf>
    <xf numFmtId="1" fontId="20" fillId="0" borderId="12" xfId="0" applyNumberFormat="1" applyFont="1" applyBorder="1" applyAlignment="1">
      <alignment horizontal="left" vertical="center"/>
    </xf>
    <xf numFmtId="1" fontId="20" fillId="0" borderId="15" xfId="0" applyNumberFormat="1" applyFont="1" applyBorder="1" applyAlignment="1">
      <alignment horizontal="left" vertical="center"/>
    </xf>
    <xf numFmtId="170" fontId="21" fillId="0" borderId="12" xfId="0" applyNumberFormat="1" applyFont="1" applyBorder="1" applyAlignment="1">
      <alignment horizontal="left" vertical="center"/>
    </xf>
    <xf numFmtId="170" fontId="21" fillId="0" borderId="15" xfId="0" applyNumberFormat="1" applyFont="1" applyBorder="1" applyAlignment="1">
      <alignment horizontal="left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9" fillId="0" borderId="11" xfId="0" applyFont="1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166" fontId="0" fillId="0" borderId="33" xfId="0" applyNumberFormat="1" applyBorder="1" applyAlignment="1">
      <alignment horizontal="center" vertical="center"/>
    </xf>
    <xf numFmtId="166" fontId="0" fillId="0" borderId="34" xfId="0" applyNumberFormat="1" applyBorder="1" applyAlignment="1">
      <alignment horizontal="center" vertical="center"/>
    </xf>
    <xf numFmtId="166" fontId="0" fillId="0" borderId="35" xfId="0" applyNumberFormat="1" applyBorder="1" applyAlignment="1">
      <alignment horizontal="center" vertical="center"/>
    </xf>
    <xf numFmtId="166" fontId="0" fillId="0" borderId="36" xfId="0" applyNumberFormat="1" applyBorder="1" applyAlignment="1">
      <alignment horizontal="center" vertical="center"/>
    </xf>
    <xf numFmtId="49" fontId="25" fillId="0" borderId="1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8" xfId="0" applyFont="1" applyBorder="1" applyAlignment="1" applyProtection="1">
      <alignment horizontal="left" vertical="top"/>
      <protection locked="0"/>
    </xf>
    <xf numFmtId="0" fontId="2" fillId="0" borderId="5" xfId="0" applyFont="1" applyBorder="1" applyAlignment="1">
      <alignment horizontal="left" vertical="top"/>
    </xf>
    <xf numFmtId="165" fontId="1" fillId="0" borderId="13" xfId="0" applyNumberFormat="1" applyFont="1" applyBorder="1" applyAlignment="1">
      <alignment horizontal="center" vertical="top"/>
    </xf>
    <xf numFmtId="0" fontId="0" fillId="0" borderId="8" xfId="0" applyBorder="1"/>
    <xf numFmtId="0" fontId="0" fillId="0" borderId="9" xfId="0" applyBorder="1"/>
    <xf numFmtId="0" fontId="18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3" xfId="0" applyFont="1" applyBorder="1" applyAlignment="1">
      <alignment vertical="top"/>
    </xf>
    <xf numFmtId="167" fontId="1" fillId="0" borderId="13" xfId="0" applyNumberFormat="1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top"/>
    </xf>
    <xf numFmtId="0" fontId="18" fillId="0" borderId="5" xfId="0" applyFont="1" applyBorder="1" applyAlignment="1">
      <alignment horizontal="right" vertical="center"/>
    </xf>
    <xf numFmtId="0" fontId="18" fillId="0" borderId="6" xfId="0" applyFont="1" applyBorder="1" applyAlignment="1">
      <alignment horizontal="right" vertical="center"/>
    </xf>
    <xf numFmtId="0" fontId="18" fillId="0" borderId="7" xfId="0" applyFont="1" applyBorder="1" applyAlignment="1">
      <alignment horizontal="right" vertical="center"/>
    </xf>
  </cellXfs>
  <cellStyles count="1">
    <cellStyle name="Normal" xfId="0" builtinId="0"/>
  </cellStyles>
  <dxfs count="42"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FFFFCC"/>
      <color rgb="FF00FF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4.xml"/><Relationship Id="rId10" Type="http://schemas.openxmlformats.org/officeDocument/2006/relationships/customXml" Target="../customXml/item1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rotection>
    <c:chartObject val="0"/>
    <c:data val="0"/>
    <c:formatting val="0"/>
    <c:selection val="0"/>
    <c:userInterface val="0"/>
  </c:protection>
  <c:chart>
    <c:autoTitleDeleted val="0"/>
    <c:plotArea>
      <c:layout>
        <c:manualLayout>
          <c:layoutTarget val="inner"/>
          <c:xMode val="edge"/>
          <c:yMode val="edge"/>
          <c:x val="9.2572016647683178E-2"/>
          <c:y val="2.4178656631067243E-2"/>
          <c:w val="0.74639257972566464"/>
          <c:h val="0.85675435961126711"/>
        </c:manualLayout>
      </c:layout>
      <c:lineChart>
        <c:grouping val="standard"/>
        <c:varyColors val="0"/>
        <c:ser>
          <c:idx val="0"/>
          <c:order val="0"/>
          <c:tx>
            <c:v>Actual</c:v>
          </c:tx>
          <c:spPr>
            <a:ln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Ref>
              <c:f>'PROGRESS SCHEDULE'!$L$120:$AU$120</c:f>
              <c:numCache>
                <c:formatCode>0.00%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CA-4E7B-B3DA-30C82588922D}"/>
            </c:ext>
          </c:extLst>
        </c:ser>
        <c:ser>
          <c:idx val="1"/>
          <c:order val="1"/>
          <c:tx>
            <c:v>Scheduled</c:v>
          </c:tx>
          <c:spPr>
            <a:ln>
              <a:solidFill>
                <a:schemeClr val="tx1"/>
              </a:solidFill>
              <a:prstDash val="dash"/>
            </a:ln>
          </c:spPr>
          <c:marker>
            <c:symbol val="none"/>
          </c:marker>
          <c:val>
            <c:numRef>
              <c:f>'PROGRESS SCHEDULE'!$L$97:$AU$97</c:f>
              <c:numCache>
                <c:formatCode>0.00%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CA-4E7B-B3DA-30C8258892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3723824"/>
        <c:axId val="423724216"/>
      </c:lineChart>
      <c:catAx>
        <c:axId val="423723824"/>
        <c:scaling>
          <c:orientation val="minMax"/>
        </c:scaling>
        <c:delete val="0"/>
        <c:axPos val="b"/>
        <c:majorTickMark val="out"/>
        <c:minorTickMark val="none"/>
        <c:tickLblPos val="nextTo"/>
        <c:crossAx val="423724216"/>
        <c:crosses val="autoZero"/>
        <c:auto val="1"/>
        <c:lblAlgn val="ctr"/>
        <c:lblOffset val="100"/>
        <c:noMultiLvlLbl val="0"/>
      </c:catAx>
      <c:valAx>
        <c:axId val="423724216"/>
        <c:scaling>
          <c:orientation val="minMax"/>
          <c:max val="1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4237238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4769589730656303"/>
          <c:y val="0.4294716922144261"/>
          <c:w val="0.13999177054244757"/>
          <c:h val="0.14105630846366718"/>
        </c:manualLayout>
      </c:layout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zoomScale="116" workbookViewId="0" zoomToFit="1"/>
  </sheetViews>
  <sheetProtection algorithmName="SHA-512" hashValue="ykIseoY3WJHyq7SS/SQOBoPWBtGCF8Y1aGSCd8txoWpejj/sxyMLyRN3aY+ckjd8/uNa1j5oclL4Xv7LWnDR9w==" saltValue="D8l8w5vT9xI9johFWWxJww==" spinCount="100000" content="1" objects="1"/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2823" cy="628978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65"/>
  <sheetViews>
    <sheetView tabSelected="1" zoomScale="90" zoomScaleNormal="90" workbookViewId="0">
      <selection activeCell="S13" sqref="S13"/>
    </sheetView>
  </sheetViews>
  <sheetFormatPr defaultColWidth="9.1796875" defaultRowHeight="12.5" x14ac:dyDescent="0.25"/>
  <cols>
    <col min="1" max="1" width="8.26953125" style="14" customWidth="1"/>
    <col min="2" max="2" width="9.1796875" style="13"/>
    <col min="3" max="3" width="15.1796875" style="13" customWidth="1"/>
    <col min="4" max="4" width="10" style="13" customWidth="1"/>
    <col min="5" max="5" width="7.453125" style="13" customWidth="1"/>
    <col min="6" max="6" width="0.54296875" style="14" hidden="1" customWidth="1"/>
    <col min="7" max="7" width="15.1796875" style="14" bestFit="1" customWidth="1"/>
    <col min="8" max="8" width="20.81640625" style="14" bestFit="1" customWidth="1"/>
    <col min="9" max="9" width="9.1796875" style="14"/>
    <col min="10" max="10" width="11.1796875" style="14" hidden="1" customWidth="1"/>
    <col min="11" max="11" width="0" style="14" hidden="1" customWidth="1"/>
    <col min="12" max="12" width="10.7265625" style="14" hidden="1" customWidth="1"/>
    <col min="13" max="13" width="0" style="14" hidden="1" customWidth="1"/>
    <col min="14" max="14" width="11.1796875" style="14" hidden="1" customWidth="1"/>
    <col min="15" max="15" width="0" style="14" hidden="1" customWidth="1"/>
    <col min="16" max="16" width="10.1796875" style="14" hidden="1" customWidth="1"/>
    <col min="17" max="16384" width="9.1796875" style="14"/>
  </cols>
  <sheetData>
    <row r="2" spans="1:8" ht="15" customHeight="1" x14ac:dyDescent="0.25">
      <c r="A2" s="12" t="s">
        <v>0</v>
      </c>
      <c r="D2" s="222"/>
      <c r="E2" s="222"/>
      <c r="F2" s="222"/>
      <c r="G2" s="222"/>
      <c r="H2" s="123"/>
    </row>
    <row r="3" spans="1:8" ht="15" customHeight="1" x14ac:dyDescent="0.25">
      <c r="A3" s="12" t="s">
        <v>1</v>
      </c>
      <c r="D3" s="230"/>
      <c r="E3" s="230"/>
      <c r="F3" s="230"/>
      <c r="G3" s="230"/>
      <c r="H3" s="123"/>
    </row>
    <row r="4" spans="1:8" ht="15" customHeight="1" x14ac:dyDescent="0.25">
      <c r="A4" s="12" t="s">
        <v>2</v>
      </c>
      <c r="D4" s="230"/>
      <c r="E4" s="230"/>
      <c r="F4" s="230"/>
      <c r="G4" s="230"/>
      <c r="H4" s="123"/>
    </row>
    <row r="5" spans="1:8" ht="15" customHeight="1" x14ac:dyDescent="0.25">
      <c r="A5" s="12" t="s">
        <v>3</v>
      </c>
      <c r="D5" s="222"/>
      <c r="E5" s="222"/>
      <c r="F5" s="222"/>
      <c r="G5" s="222"/>
      <c r="H5" s="123"/>
    </row>
    <row r="6" spans="1:8" ht="15" customHeight="1" x14ac:dyDescent="0.25">
      <c r="A6" s="12" t="s">
        <v>4</v>
      </c>
      <c r="D6" s="223" t="s">
        <v>5</v>
      </c>
      <c r="E6" s="222"/>
      <c r="F6" s="222"/>
      <c r="G6" s="222"/>
      <c r="H6" s="123"/>
    </row>
    <row r="7" spans="1:8" ht="15" customHeight="1" x14ac:dyDescent="0.25">
      <c r="A7" s="12" t="s">
        <v>6</v>
      </c>
      <c r="D7" s="230"/>
      <c r="E7" s="230"/>
      <c r="F7" s="230"/>
      <c r="G7" s="230"/>
      <c r="H7" s="123"/>
    </row>
    <row r="8" spans="1:8" ht="15" customHeight="1" x14ac:dyDescent="0.25">
      <c r="A8" s="12" t="s">
        <v>7</v>
      </c>
      <c r="D8" s="231"/>
      <c r="E8" s="231"/>
      <c r="F8" s="231"/>
      <c r="G8" s="231"/>
      <c r="H8" s="123"/>
    </row>
    <row r="9" spans="1:8" ht="15" customHeight="1" x14ac:dyDescent="0.4">
      <c r="A9" s="12" t="s">
        <v>8</v>
      </c>
      <c r="D9" s="210" t="s">
        <v>9</v>
      </c>
      <c r="E9" s="211"/>
      <c r="F9" s="211"/>
      <c r="G9" s="211"/>
      <c r="H9" s="211"/>
    </row>
    <row r="10" spans="1:8" ht="15" customHeight="1" x14ac:dyDescent="0.25">
      <c r="A10" s="12" t="s">
        <v>10</v>
      </c>
      <c r="D10" s="223"/>
      <c r="E10" s="223"/>
      <c r="F10" s="223"/>
      <c r="G10" s="223"/>
      <c r="H10" s="34"/>
    </row>
    <row r="11" spans="1:8" ht="15" customHeight="1" x14ac:dyDescent="0.3">
      <c r="A11" s="12" t="s">
        <v>11</v>
      </c>
      <c r="D11" s="227"/>
      <c r="E11" s="227"/>
      <c r="F11" s="227"/>
      <c r="G11" s="34"/>
      <c r="H11" s="34"/>
    </row>
    <row r="12" spans="1:8" ht="15" customHeight="1" x14ac:dyDescent="0.25">
      <c r="A12" s="12"/>
      <c r="D12" s="15"/>
      <c r="E12" s="15"/>
      <c r="F12" s="16"/>
      <c r="G12" s="123"/>
      <c r="H12" s="123"/>
    </row>
    <row r="13" spans="1:8" x14ac:dyDescent="0.25">
      <c r="A13" s="224" t="s">
        <v>12</v>
      </c>
      <c r="B13" s="224"/>
      <c r="C13" s="224"/>
      <c r="D13" s="224"/>
      <c r="E13" s="224"/>
      <c r="F13" s="224"/>
      <c r="G13" s="224"/>
      <c r="H13" s="224"/>
    </row>
    <row r="14" spans="1:8" ht="15" customHeight="1" x14ac:dyDescent="0.25">
      <c r="A14" s="12"/>
      <c r="B14" s="228" t="s">
        <v>13</v>
      </c>
      <c r="C14" s="229"/>
      <c r="D14" s="17" t="s">
        <v>14</v>
      </c>
      <c r="E14" s="14"/>
      <c r="H14" s="18" t="s">
        <v>15</v>
      </c>
    </row>
    <row r="15" spans="1:8" ht="13" x14ac:dyDescent="0.3">
      <c r="B15" s="225">
        <f>D3</f>
        <v>0</v>
      </c>
      <c r="C15" s="225"/>
      <c r="D15" s="13">
        <f>H15-B15</f>
        <v>0</v>
      </c>
      <c r="E15" s="226"/>
      <c r="F15" s="226"/>
      <c r="G15" s="226"/>
      <c r="H15" s="19">
        <f>D4</f>
        <v>0</v>
      </c>
    </row>
    <row r="17" spans="1:12" ht="12.75" customHeight="1" x14ac:dyDescent="0.25">
      <c r="A17" s="205" t="s">
        <v>16</v>
      </c>
      <c r="B17" s="215" t="s">
        <v>17</v>
      </c>
      <c r="C17" s="216"/>
      <c r="D17" s="216"/>
      <c r="E17" s="217"/>
      <c r="F17" s="196"/>
      <c r="G17" s="212" t="s">
        <v>18</v>
      </c>
      <c r="H17" s="212" t="s">
        <v>19</v>
      </c>
    </row>
    <row r="18" spans="1:12" ht="13" x14ac:dyDescent="0.25">
      <c r="A18" s="206"/>
      <c r="B18" s="218"/>
      <c r="C18" s="219"/>
      <c r="D18" s="219"/>
      <c r="E18" s="220"/>
      <c r="F18" s="20"/>
      <c r="G18" s="213"/>
      <c r="H18" s="213"/>
    </row>
    <row r="19" spans="1:12" ht="15" customHeight="1" x14ac:dyDescent="0.25">
      <c r="A19" s="21">
        <v>1</v>
      </c>
      <c r="B19" s="214"/>
      <c r="C19" s="214"/>
      <c r="D19" s="214"/>
      <c r="E19" s="214"/>
      <c r="F19" s="214"/>
      <c r="G19" s="31"/>
      <c r="H19" s="22" t="e">
        <f>G19/$G$60</f>
        <v>#DIV/0!</v>
      </c>
    </row>
    <row r="20" spans="1:12" ht="15" customHeight="1" x14ac:dyDescent="0.25">
      <c r="A20" s="21">
        <v>2</v>
      </c>
      <c r="B20" s="214"/>
      <c r="C20" s="214"/>
      <c r="D20" s="214"/>
      <c r="E20" s="214"/>
      <c r="F20" s="214"/>
      <c r="G20" s="31"/>
      <c r="H20" s="22" t="e">
        <f t="shared" ref="H20:H53" si="0">G20/$G$60</f>
        <v>#DIV/0!</v>
      </c>
    </row>
    <row r="21" spans="1:12" ht="15" customHeight="1" x14ac:dyDescent="0.25">
      <c r="A21" s="21">
        <v>3</v>
      </c>
      <c r="B21" s="207"/>
      <c r="C21" s="208"/>
      <c r="D21" s="208"/>
      <c r="E21" s="208"/>
      <c r="F21" s="209"/>
      <c r="G21" s="31"/>
      <c r="H21" s="22" t="e">
        <f t="shared" si="0"/>
        <v>#DIV/0!</v>
      </c>
      <c r="J21" s="23">
        <f>(28776.43-72264.55)*-1</f>
        <v>43488.12</v>
      </c>
    </row>
    <row r="22" spans="1:12" ht="15" customHeight="1" x14ac:dyDescent="0.25">
      <c r="A22" s="21">
        <v>4</v>
      </c>
      <c r="B22" s="207"/>
      <c r="C22" s="208"/>
      <c r="D22" s="208"/>
      <c r="E22" s="208"/>
      <c r="F22" s="209"/>
      <c r="G22" s="31"/>
      <c r="H22" s="22" t="e">
        <f>G22/$G$60</f>
        <v>#DIV/0!</v>
      </c>
    </row>
    <row r="23" spans="1:12" ht="15" customHeight="1" x14ac:dyDescent="0.25">
      <c r="A23" s="21">
        <v>5</v>
      </c>
      <c r="B23" s="207"/>
      <c r="C23" s="208"/>
      <c r="D23" s="208"/>
      <c r="E23" s="208"/>
      <c r="F23" s="193"/>
      <c r="G23" s="31"/>
      <c r="H23" s="22" t="e">
        <f t="shared" si="0"/>
        <v>#DIV/0!</v>
      </c>
      <c r="J23" s="24" t="e">
        <f>#REF!</f>
        <v>#REF!</v>
      </c>
    </row>
    <row r="24" spans="1:12" ht="15" customHeight="1" x14ac:dyDescent="0.25">
      <c r="A24" s="21">
        <v>6</v>
      </c>
      <c r="B24" s="207"/>
      <c r="C24" s="208"/>
      <c r="D24" s="208"/>
      <c r="E24" s="208"/>
      <c r="F24" s="193"/>
      <c r="G24" s="31"/>
      <c r="H24" s="22" t="e">
        <f t="shared" si="0"/>
        <v>#DIV/0!</v>
      </c>
      <c r="J24" s="23" t="e">
        <f>SUM(J21:J23)</f>
        <v>#REF!</v>
      </c>
      <c r="L24" s="14">
        <f>50291.83-46889.97</f>
        <v>3401.8600000000006</v>
      </c>
    </row>
    <row r="25" spans="1:12" ht="15" customHeight="1" x14ac:dyDescent="0.25">
      <c r="A25" s="21">
        <v>7</v>
      </c>
      <c r="B25" s="207"/>
      <c r="C25" s="208"/>
      <c r="D25" s="208"/>
      <c r="E25" s="208"/>
      <c r="F25" s="193"/>
      <c r="G25" s="31"/>
      <c r="H25" s="22" t="e">
        <f t="shared" si="0"/>
        <v>#DIV/0!</v>
      </c>
    </row>
    <row r="26" spans="1:12" ht="15" customHeight="1" x14ac:dyDescent="0.25">
      <c r="A26" s="21">
        <v>8</v>
      </c>
      <c r="B26" s="207"/>
      <c r="C26" s="208"/>
      <c r="D26" s="208"/>
      <c r="E26" s="208"/>
      <c r="F26" s="193"/>
      <c r="G26" s="31"/>
      <c r="H26" s="22" t="e">
        <f t="shared" si="0"/>
        <v>#DIV/0!</v>
      </c>
    </row>
    <row r="27" spans="1:12" ht="15" customHeight="1" x14ac:dyDescent="0.25">
      <c r="A27" s="21">
        <v>9</v>
      </c>
      <c r="B27" s="207"/>
      <c r="C27" s="208"/>
      <c r="D27" s="208"/>
      <c r="E27" s="209"/>
      <c r="F27" s="195"/>
      <c r="G27" s="31"/>
      <c r="H27" s="22" t="e">
        <f t="shared" si="0"/>
        <v>#DIV/0!</v>
      </c>
      <c r="J27" s="23" t="e">
        <f>#REF!*$J$24</f>
        <v>#REF!</v>
      </c>
      <c r="L27" s="23" t="e">
        <f t="shared" ref="L27:L34" si="1">G27+J27</f>
        <v>#REF!</v>
      </c>
    </row>
    <row r="28" spans="1:12" ht="15" customHeight="1" x14ac:dyDescent="0.25">
      <c r="A28" s="21">
        <v>10</v>
      </c>
      <c r="B28" s="207"/>
      <c r="C28" s="208"/>
      <c r="D28" s="208"/>
      <c r="E28" s="209"/>
      <c r="F28" s="195"/>
      <c r="G28" s="31"/>
      <c r="H28" s="22" t="e">
        <f t="shared" si="0"/>
        <v>#DIV/0!</v>
      </c>
      <c r="J28" s="23" t="e">
        <f>#REF!*$J$24</f>
        <v>#REF!</v>
      </c>
      <c r="L28" s="23" t="e">
        <f t="shared" si="1"/>
        <v>#REF!</v>
      </c>
    </row>
    <row r="29" spans="1:12" ht="15" customHeight="1" x14ac:dyDescent="0.25">
      <c r="A29" s="21">
        <v>11</v>
      </c>
      <c r="B29" s="207"/>
      <c r="C29" s="208"/>
      <c r="D29" s="208"/>
      <c r="E29" s="209"/>
      <c r="F29" s="195"/>
      <c r="G29" s="31"/>
      <c r="H29" s="22" t="e">
        <f t="shared" si="0"/>
        <v>#DIV/0!</v>
      </c>
      <c r="J29" s="23" t="e">
        <f>#REF!*$J$24</f>
        <v>#REF!</v>
      </c>
      <c r="L29" s="23" t="e">
        <f t="shared" si="1"/>
        <v>#REF!</v>
      </c>
    </row>
    <row r="30" spans="1:12" ht="15" customHeight="1" x14ac:dyDescent="0.25">
      <c r="A30" s="21">
        <v>12</v>
      </c>
      <c r="B30" s="207"/>
      <c r="C30" s="208"/>
      <c r="D30" s="208"/>
      <c r="E30" s="209"/>
      <c r="F30" s="195"/>
      <c r="G30" s="31"/>
      <c r="H30" s="22" t="e">
        <f t="shared" si="0"/>
        <v>#DIV/0!</v>
      </c>
      <c r="J30" s="23" t="e">
        <f>#REF!*$J$24</f>
        <v>#REF!</v>
      </c>
      <c r="L30" s="23" t="e">
        <f t="shared" si="1"/>
        <v>#REF!</v>
      </c>
    </row>
    <row r="31" spans="1:12" ht="15" customHeight="1" x14ac:dyDescent="0.25">
      <c r="A31" s="21">
        <v>13</v>
      </c>
      <c r="B31" s="207"/>
      <c r="C31" s="208"/>
      <c r="D31" s="208"/>
      <c r="E31" s="209"/>
      <c r="F31" s="195"/>
      <c r="G31" s="31"/>
      <c r="H31" s="22" t="e">
        <f t="shared" si="0"/>
        <v>#DIV/0!</v>
      </c>
      <c r="J31" s="23" t="e">
        <f>#REF!*$J$24</f>
        <v>#REF!</v>
      </c>
      <c r="L31" s="23" t="e">
        <f t="shared" si="1"/>
        <v>#REF!</v>
      </c>
    </row>
    <row r="32" spans="1:12" ht="15" customHeight="1" x14ac:dyDescent="0.25">
      <c r="A32" s="21">
        <v>14</v>
      </c>
      <c r="B32" s="207"/>
      <c r="C32" s="208"/>
      <c r="D32" s="208"/>
      <c r="E32" s="209"/>
      <c r="F32" s="195"/>
      <c r="G32" s="31"/>
      <c r="H32" s="22" t="e">
        <f t="shared" si="0"/>
        <v>#DIV/0!</v>
      </c>
      <c r="J32" s="23" t="e">
        <f>#REF!*$J$24</f>
        <v>#REF!</v>
      </c>
      <c r="L32" s="23" t="e">
        <f t="shared" si="1"/>
        <v>#REF!</v>
      </c>
    </row>
    <row r="33" spans="1:14" ht="15" customHeight="1" x14ac:dyDescent="0.25">
      <c r="A33" s="21">
        <v>15</v>
      </c>
      <c r="B33" s="207"/>
      <c r="C33" s="208"/>
      <c r="D33" s="208"/>
      <c r="E33" s="209"/>
      <c r="F33" s="195"/>
      <c r="G33" s="31"/>
      <c r="H33" s="22" t="e">
        <f t="shared" si="0"/>
        <v>#DIV/0!</v>
      </c>
      <c r="J33" s="23" t="e">
        <f>#REF!*$J$24</f>
        <v>#REF!</v>
      </c>
      <c r="L33" s="23" t="e">
        <f t="shared" si="1"/>
        <v>#REF!</v>
      </c>
    </row>
    <row r="34" spans="1:14" ht="15" customHeight="1" x14ac:dyDescent="0.25">
      <c r="A34" s="21">
        <v>16</v>
      </c>
      <c r="B34" s="207"/>
      <c r="C34" s="208"/>
      <c r="D34" s="208"/>
      <c r="E34" s="209"/>
      <c r="F34" s="193"/>
      <c r="G34" s="31"/>
      <c r="H34" s="22" t="e">
        <f t="shared" si="0"/>
        <v>#DIV/0!</v>
      </c>
      <c r="J34" s="23" t="e">
        <f>#REF!*$J$24</f>
        <v>#REF!</v>
      </c>
      <c r="L34" s="23" t="e">
        <f t="shared" si="1"/>
        <v>#REF!</v>
      </c>
    </row>
    <row r="35" spans="1:14" ht="15" customHeight="1" x14ac:dyDescent="0.25">
      <c r="A35" s="21">
        <v>17</v>
      </c>
      <c r="B35" s="207"/>
      <c r="C35" s="208"/>
      <c r="D35" s="208"/>
      <c r="E35" s="208"/>
      <c r="F35" s="195"/>
      <c r="G35" s="31"/>
      <c r="H35" s="22" t="e">
        <f t="shared" si="0"/>
        <v>#DIV/0!</v>
      </c>
      <c r="J35" s="23"/>
      <c r="L35" s="23"/>
    </row>
    <row r="36" spans="1:14" ht="15" customHeight="1" x14ac:dyDescent="0.25">
      <c r="A36" s="21">
        <v>18</v>
      </c>
      <c r="B36" s="207"/>
      <c r="C36" s="208"/>
      <c r="D36" s="208"/>
      <c r="E36" s="209"/>
      <c r="F36" s="195"/>
      <c r="G36" s="31"/>
      <c r="H36" s="22" t="e">
        <f t="shared" si="0"/>
        <v>#DIV/0!</v>
      </c>
      <c r="J36" s="23" t="e">
        <f>#REF!*$J$24</f>
        <v>#REF!</v>
      </c>
      <c r="L36" s="23" t="e">
        <f>G37+J36</f>
        <v>#REF!</v>
      </c>
    </row>
    <row r="37" spans="1:14" ht="15" customHeight="1" x14ac:dyDescent="0.25">
      <c r="A37" s="21">
        <v>19</v>
      </c>
      <c r="B37" s="207"/>
      <c r="C37" s="208"/>
      <c r="D37" s="208"/>
      <c r="E37" s="209"/>
      <c r="F37" s="195"/>
      <c r="G37" s="31"/>
      <c r="H37" s="22" t="e">
        <f t="shared" si="0"/>
        <v>#DIV/0!</v>
      </c>
      <c r="J37" s="23" t="e">
        <f>#REF!*$J$24</f>
        <v>#REF!</v>
      </c>
      <c r="L37" s="23" t="e">
        <f>#REF!+J37</f>
        <v>#REF!</v>
      </c>
    </row>
    <row r="38" spans="1:14" ht="15" customHeight="1" x14ac:dyDescent="0.25">
      <c r="A38" s="21">
        <v>20</v>
      </c>
      <c r="B38" s="207"/>
      <c r="C38" s="208"/>
      <c r="D38" s="208"/>
      <c r="E38" s="209"/>
      <c r="F38" s="195"/>
      <c r="G38" s="31"/>
      <c r="H38" s="22" t="e">
        <f t="shared" si="0"/>
        <v>#DIV/0!</v>
      </c>
      <c r="J38" s="23" t="e">
        <f>#REF!*$J$24</f>
        <v>#REF!</v>
      </c>
      <c r="L38" s="23" t="e">
        <f>G38+J38</f>
        <v>#REF!</v>
      </c>
    </row>
    <row r="39" spans="1:14" ht="15" customHeight="1" x14ac:dyDescent="0.25">
      <c r="A39" s="21">
        <v>21</v>
      </c>
      <c r="B39" s="207"/>
      <c r="C39" s="208"/>
      <c r="D39" s="208"/>
      <c r="E39" s="209"/>
      <c r="F39" s="195"/>
      <c r="G39" s="31"/>
      <c r="H39" s="22" t="e">
        <f t="shared" si="0"/>
        <v>#DIV/0!</v>
      </c>
      <c r="J39" s="23" t="e">
        <f>#REF!*$J$24</f>
        <v>#REF!</v>
      </c>
      <c r="L39" s="23" t="e">
        <f>G39+J39</f>
        <v>#REF!</v>
      </c>
    </row>
    <row r="40" spans="1:14" ht="15" customHeight="1" x14ac:dyDescent="0.25">
      <c r="A40" s="21">
        <v>22</v>
      </c>
      <c r="B40" s="207"/>
      <c r="C40" s="208"/>
      <c r="D40" s="208"/>
      <c r="E40" s="209"/>
      <c r="F40" s="195"/>
      <c r="G40" s="31"/>
      <c r="H40" s="22" t="e">
        <f t="shared" si="0"/>
        <v>#DIV/0!</v>
      </c>
      <c r="J40" s="23" t="e">
        <f>#REF!*$J$24</f>
        <v>#REF!</v>
      </c>
      <c r="L40" s="23" t="e">
        <f>G40+J40</f>
        <v>#REF!</v>
      </c>
    </row>
    <row r="41" spans="1:14" ht="15" customHeight="1" x14ac:dyDescent="0.25">
      <c r="A41" s="21">
        <v>23</v>
      </c>
      <c r="B41" s="207"/>
      <c r="C41" s="208"/>
      <c r="D41" s="208"/>
      <c r="E41" s="209"/>
      <c r="F41" s="195"/>
      <c r="G41" s="31"/>
      <c r="H41" s="22" t="e">
        <f t="shared" si="0"/>
        <v>#DIV/0!</v>
      </c>
      <c r="J41" s="23"/>
      <c r="L41" s="23" t="e">
        <f>SUM(L27:L40)</f>
        <v>#REF!</v>
      </c>
      <c r="N41" s="23" t="e">
        <f>L41-#REF!</f>
        <v>#REF!</v>
      </c>
    </row>
    <row r="42" spans="1:14" ht="15" customHeight="1" x14ac:dyDescent="0.25">
      <c r="A42" s="21">
        <v>24</v>
      </c>
      <c r="B42" s="207"/>
      <c r="C42" s="208"/>
      <c r="D42" s="208"/>
      <c r="E42" s="208"/>
      <c r="F42" s="193"/>
      <c r="G42" s="31"/>
      <c r="H42" s="22" t="e">
        <f t="shared" si="0"/>
        <v>#DIV/0!</v>
      </c>
    </row>
    <row r="43" spans="1:14" ht="15" customHeight="1" x14ac:dyDescent="0.25">
      <c r="A43" s="21">
        <v>25</v>
      </c>
      <c r="B43" s="207"/>
      <c r="C43" s="208"/>
      <c r="D43" s="208"/>
      <c r="E43" s="209"/>
      <c r="F43" s="193"/>
      <c r="G43" s="31"/>
      <c r="H43" s="22" t="e">
        <f t="shared" si="0"/>
        <v>#DIV/0!</v>
      </c>
    </row>
    <row r="44" spans="1:14" ht="15" customHeight="1" x14ac:dyDescent="0.25">
      <c r="A44" s="21">
        <v>26</v>
      </c>
      <c r="B44" s="207"/>
      <c r="C44" s="208"/>
      <c r="D44" s="208"/>
      <c r="E44" s="208"/>
      <c r="F44" s="193"/>
      <c r="G44" s="31"/>
      <c r="H44" s="22" t="e">
        <f t="shared" si="0"/>
        <v>#DIV/0!</v>
      </c>
    </row>
    <row r="45" spans="1:14" ht="15" customHeight="1" x14ac:dyDescent="0.25">
      <c r="A45" s="21">
        <v>27</v>
      </c>
      <c r="B45" s="207"/>
      <c r="C45" s="208"/>
      <c r="D45" s="208"/>
      <c r="E45" s="209"/>
      <c r="F45" s="195"/>
      <c r="G45" s="31"/>
      <c r="H45" s="22" t="e">
        <f t="shared" si="0"/>
        <v>#DIV/0!</v>
      </c>
      <c r="J45" s="23" t="e">
        <f>#REF!*$J$24</f>
        <v>#REF!</v>
      </c>
      <c r="L45" s="23" t="e">
        <f>G44+J45</f>
        <v>#REF!</v>
      </c>
    </row>
    <row r="46" spans="1:14" ht="15" customHeight="1" x14ac:dyDescent="0.25">
      <c r="A46" s="21">
        <v>28</v>
      </c>
      <c r="B46" s="207"/>
      <c r="C46" s="208"/>
      <c r="D46" s="208"/>
      <c r="E46" s="209"/>
      <c r="F46" s="193"/>
      <c r="G46" s="31"/>
      <c r="H46" s="22" t="e">
        <f t="shared" si="0"/>
        <v>#DIV/0!</v>
      </c>
    </row>
    <row r="47" spans="1:14" ht="15" customHeight="1" x14ac:dyDescent="0.25">
      <c r="A47" s="21">
        <v>29</v>
      </c>
      <c r="B47" s="207"/>
      <c r="C47" s="208"/>
      <c r="D47" s="208"/>
      <c r="E47" s="209"/>
      <c r="F47" s="193"/>
      <c r="G47" s="31"/>
      <c r="H47" s="22" t="e">
        <f t="shared" si="0"/>
        <v>#DIV/0!</v>
      </c>
    </row>
    <row r="48" spans="1:14" ht="15" customHeight="1" x14ac:dyDescent="0.25">
      <c r="A48" s="21">
        <v>30</v>
      </c>
      <c r="B48" s="235"/>
      <c r="C48" s="236"/>
      <c r="D48" s="236"/>
      <c r="E48" s="237"/>
      <c r="F48" s="193"/>
      <c r="G48" s="31"/>
      <c r="H48" s="22" t="e">
        <f t="shared" si="0"/>
        <v>#DIV/0!</v>
      </c>
    </row>
    <row r="49" spans="1:17" ht="15" customHeight="1" x14ac:dyDescent="0.25">
      <c r="A49" s="21">
        <v>31</v>
      </c>
      <c r="B49" s="207"/>
      <c r="C49" s="208"/>
      <c r="D49" s="208"/>
      <c r="E49" s="209"/>
      <c r="F49" s="193"/>
      <c r="G49" s="31"/>
      <c r="H49" s="22" t="e">
        <f t="shared" si="0"/>
        <v>#DIV/0!</v>
      </c>
    </row>
    <row r="50" spans="1:17" ht="15" customHeight="1" x14ac:dyDescent="0.25">
      <c r="A50" s="21">
        <v>32</v>
      </c>
      <c r="B50" s="207"/>
      <c r="C50" s="208"/>
      <c r="D50" s="208"/>
      <c r="E50" s="208"/>
      <c r="F50" s="193"/>
      <c r="G50" s="31"/>
      <c r="H50" s="22" t="e">
        <f t="shared" si="0"/>
        <v>#DIV/0!</v>
      </c>
      <c r="P50" s="221"/>
      <c r="Q50" s="221"/>
    </row>
    <row r="51" spans="1:17" ht="15" customHeight="1" x14ac:dyDescent="0.25">
      <c r="A51" s="21">
        <v>33</v>
      </c>
      <c r="B51" s="207"/>
      <c r="C51" s="208"/>
      <c r="D51" s="208"/>
      <c r="E51" s="208"/>
      <c r="F51" s="193"/>
      <c r="G51" s="31"/>
      <c r="H51" s="22" t="e">
        <f t="shared" si="0"/>
        <v>#DIV/0!</v>
      </c>
      <c r="P51" s="221"/>
      <c r="Q51" s="221"/>
    </row>
    <row r="52" spans="1:17" ht="15" customHeight="1" x14ac:dyDescent="0.25">
      <c r="A52" s="21">
        <v>34</v>
      </c>
      <c r="B52" s="207"/>
      <c r="C52" s="208"/>
      <c r="D52" s="208"/>
      <c r="E52" s="208"/>
      <c r="F52" s="193"/>
      <c r="G52" s="31"/>
      <c r="H52" s="22" t="e">
        <f t="shared" si="0"/>
        <v>#DIV/0!</v>
      </c>
    </row>
    <row r="53" spans="1:17" ht="15" customHeight="1" x14ac:dyDescent="0.25">
      <c r="A53" s="21">
        <v>35</v>
      </c>
      <c r="B53" s="207"/>
      <c r="C53" s="208"/>
      <c r="D53" s="208"/>
      <c r="E53" s="208"/>
      <c r="F53" s="209"/>
      <c r="G53" s="31"/>
      <c r="H53" s="22" t="e">
        <f t="shared" si="0"/>
        <v>#DIV/0!</v>
      </c>
    </row>
    <row r="54" spans="1:17" ht="15" customHeight="1" x14ac:dyDescent="0.25">
      <c r="A54" s="21">
        <v>36</v>
      </c>
      <c r="B54" s="207"/>
      <c r="C54" s="234"/>
      <c r="D54" s="234"/>
      <c r="E54" s="234"/>
      <c r="F54" s="193"/>
      <c r="G54" s="31"/>
      <c r="H54" s="22" t="e">
        <f t="shared" ref="H54:H56" si="2">G54/$G$60</f>
        <v>#DIV/0!</v>
      </c>
    </row>
    <row r="55" spans="1:17" ht="15" customHeight="1" x14ac:dyDescent="0.25">
      <c r="A55" s="21">
        <v>37</v>
      </c>
      <c r="B55" s="207"/>
      <c r="C55" s="234"/>
      <c r="D55" s="234"/>
      <c r="E55" s="234"/>
      <c r="F55" s="193"/>
      <c r="G55" s="31"/>
      <c r="H55" s="22" t="e">
        <f t="shared" si="2"/>
        <v>#DIV/0!</v>
      </c>
    </row>
    <row r="56" spans="1:17" ht="15" customHeight="1" x14ac:dyDescent="0.25">
      <c r="A56" s="21">
        <v>38</v>
      </c>
      <c r="B56" s="207"/>
      <c r="C56" s="234"/>
      <c r="D56" s="234"/>
      <c r="E56" s="234"/>
      <c r="F56" s="193"/>
      <c r="G56" s="31"/>
      <c r="H56" s="22" t="e">
        <f t="shared" si="2"/>
        <v>#DIV/0!</v>
      </c>
    </row>
    <row r="57" spans="1:17" ht="15" customHeight="1" x14ac:dyDescent="0.25">
      <c r="A57" s="21">
        <v>39</v>
      </c>
      <c r="B57" s="207"/>
      <c r="C57" s="208"/>
      <c r="D57" s="208"/>
      <c r="E57" s="209"/>
      <c r="F57" s="193"/>
      <c r="G57" s="31"/>
      <c r="H57" s="22" t="e">
        <f>G57/$G$60</f>
        <v>#DIV/0!</v>
      </c>
    </row>
    <row r="58" spans="1:17" ht="15" customHeight="1" x14ac:dyDescent="0.25">
      <c r="A58" s="21">
        <v>40</v>
      </c>
      <c r="B58" s="207"/>
      <c r="C58" s="208"/>
      <c r="D58" s="208"/>
      <c r="E58" s="208"/>
      <c r="F58" s="193"/>
      <c r="G58" s="31"/>
      <c r="H58" s="22" t="e">
        <f>G58/$G$60</f>
        <v>#DIV/0!</v>
      </c>
    </row>
    <row r="59" spans="1:17" ht="15" customHeight="1" thickBot="1" x14ac:dyDescent="0.3">
      <c r="A59" s="25">
        <v>41</v>
      </c>
      <c r="B59" s="232"/>
      <c r="C59" s="233"/>
      <c r="D59" s="233"/>
      <c r="E59" s="233"/>
      <c r="F59" s="32"/>
      <c r="G59" s="33"/>
      <c r="H59" s="26" t="e">
        <f>G59/$G$60</f>
        <v>#DIV/0!</v>
      </c>
    </row>
    <row r="60" spans="1:17" ht="15" customHeight="1" thickTop="1" x14ac:dyDescent="0.3">
      <c r="A60" s="123"/>
      <c r="C60" s="27" t="s">
        <v>20</v>
      </c>
      <c r="F60" s="194"/>
      <c r="G60" s="28">
        <f>SUM(G19:G59)</f>
        <v>0</v>
      </c>
      <c r="H60" s="29" t="e">
        <f>SUM(H19:H59)</f>
        <v>#DIV/0!</v>
      </c>
    </row>
    <row r="61" spans="1:17" ht="15" customHeight="1" x14ac:dyDescent="0.3">
      <c r="A61" s="123"/>
      <c r="B61" s="27"/>
      <c r="C61" s="27"/>
      <c r="D61" s="27"/>
      <c r="E61" s="27"/>
      <c r="F61" s="30"/>
    </row>
    <row r="62" spans="1:17" ht="15" customHeight="1" x14ac:dyDescent="0.25">
      <c r="A62" s="123"/>
    </row>
    <row r="63" spans="1:17" ht="15" customHeight="1" x14ac:dyDescent="0.25">
      <c r="A63" s="123"/>
    </row>
    <row r="64" spans="1:17" ht="15" customHeight="1" x14ac:dyDescent="0.25">
      <c r="A64" s="123"/>
    </row>
    <row r="65" spans="1:1" ht="15" customHeight="1" x14ac:dyDescent="0.25">
      <c r="A65" s="123"/>
    </row>
  </sheetData>
  <sheetProtection algorithmName="SHA-512" hashValue="5lpOvbMHLmCQ7H16SCksaLYq5rzpNmjbR94wkqzr1osNbxvL0bwEbhisEjt6hEzXdEANtYwCOTaiBrub80ov+A==" saltValue="gbdZmwqmQfu0Hc0Zbc6CGA==" spinCount="100000" sheet="1" objects="1" scenarios="1"/>
  <mergeCells count="61">
    <mergeCell ref="B59:E59"/>
    <mergeCell ref="B58:E58"/>
    <mergeCell ref="B51:E51"/>
    <mergeCell ref="B53:F53"/>
    <mergeCell ref="B46:E46"/>
    <mergeCell ref="B47:E47"/>
    <mergeCell ref="B54:E54"/>
    <mergeCell ref="B55:E55"/>
    <mergeCell ref="B56:E56"/>
    <mergeCell ref="B48:E48"/>
    <mergeCell ref="B49:E49"/>
    <mergeCell ref="B50:E50"/>
    <mergeCell ref="B57:E57"/>
    <mergeCell ref="P50:Q50"/>
    <mergeCell ref="P51:Q51"/>
    <mergeCell ref="B52:E52"/>
    <mergeCell ref="D2:G2"/>
    <mergeCell ref="D10:G10"/>
    <mergeCell ref="A13:H13"/>
    <mergeCell ref="B15:C15"/>
    <mergeCell ref="E15:G15"/>
    <mergeCell ref="D11:F11"/>
    <mergeCell ref="B14:C14"/>
    <mergeCell ref="D3:G3"/>
    <mergeCell ref="D4:G4"/>
    <mergeCell ref="D6:G6"/>
    <mergeCell ref="D5:G5"/>
    <mergeCell ref="D7:G7"/>
    <mergeCell ref="D8:G8"/>
    <mergeCell ref="D9:H9"/>
    <mergeCell ref="H17:H18"/>
    <mergeCell ref="B32:E32"/>
    <mergeCell ref="B29:E29"/>
    <mergeCell ref="B31:E31"/>
    <mergeCell ref="B27:E27"/>
    <mergeCell ref="B22:F22"/>
    <mergeCell ref="B25:E25"/>
    <mergeCell ref="B26:E26"/>
    <mergeCell ref="B19:F19"/>
    <mergeCell ref="B24:E24"/>
    <mergeCell ref="B21:F21"/>
    <mergeCell ref="B23:E23"/>
    <mergeCell ref="B20:F20"/>
    <mergeCell ref="B17:E18"/>
    <mergeCell ref="G17:G18"/>
    <mergeCell ref="B45:E45"/>
    <mergeCell ref="B44:E44"/>
    <mergeCell ref="B38:E38"/>
    <mergeCell ref="B37:E37"/>
    <mergeCell ref="B41:E41"/>
    <mergeCell ref="B39:E39"/>
    <mergeCell ref="B43:E43"/>
    <mergeCell ref="B40:E40"/>
    <mergeCell ref="B42:E42"/>
    <mergeCell ref="A17:A18"/>
    <mergeCell ref="B28:E28"/>
    <mergeCell ref="B30:E30"/>
    <mergeCell ref="B36:E36"/>
    <mergeCell ref="B35:E35"/>
    <mergeCell ref="B33:E33"/>
    <mergeCell ref="B34:E34"/>
  </mergeCells>
  <phoneticPr fontId="22" type="noConversion"/>
  <conditionalFormatting sqref="D11:F11">
    <cfRule type="expression" dxfId="41" priority="1">
      <formula>D11&lt;&gt;$G$60</formula>
    </cfRule>
  </conditionalFormatting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N45"/>
  <sheetViews>
    <sheetView workbookViewId="0"/>
  </sheetViews>
  <sheetFormatPr defaultRowHeight="12.5" x14ac:dyDescent="0.25"/>
  <cols>
    <col min="1" max="1" width="5.7265625" customWidth="1"/>
    <col min="5" max="5" width="7.453125" customWidth="1"/>
    <col min="6" max="6" width="0.54296875" hidden="1" customWidth="1"/>
    <col min="7" max="7" width="6.81640625" customWidth="1"/>
    <col min="8" max="8" width="6.453125" customWidth="1"/>
    <col min="14" max="14" width="10.1796875" customWidth="1"/>
  </cols>
  <sheetData>
    <row r="2" spans="1:11" ht="15" customHeight="1" x14ac:dyDescent="0.25">
      <c r="A2" s="1" t="s">
        <v>0</v>
      </c>
      <c r="D2" s="8" t="s">
        <v>21</v>
      </c>
      <c r="E2" s="8"/>
      <c r="F2" s="8"/>
      <c r="G2" s="201"/>
      <c r="H2" s="201"/>
      <c r="I2" s="201"/>
    </row>
    <row r="3" spans="1:11" ht="15" customHeight="1" x14ac:dyDescent="0.25">
      <c r="A3" s="1" t="s">
        <v>1</v>
      </c>
      <c r="D3" s="7">
        <v>40203</v>
      </c>
      <c r="E3" s="7"/>
      <c r="F3" s="7"/>
      <c r="G3" s="201"/>
      <c r="H3" s="201"/>
      <c r="I3" s="201"/>
    </row>
    <row r="4" spans="1:11" ht="15" customHeight="1" x14ac:dyDescent="0.25">
      <c r="A4" s="1" t="s">
        <v>2</v>
      </c>
      <c r="D4" s="7">
        <v>40352</v>
      </c>
      <c r="E4" s="7"/>
      <c r="F4" s="7"/>
      <c r="G4" s="201"/>
      <c r="H4" s="201"/>
      <c r="I4" s="201"/>
    </row>
    <row r="5" spans="1:11" ht="15" customHeight="1" x14ac:dyDescent="0.25">
      <c r="A5" s="1" t="s">
        <v>3</v>
      </c>
      <c r="D5" s="243" t="s">
        <v>22</v>
      </c>
      <c r="E5" s="243"/>
      <c r="F5" s="243"/>
      <c r="G5" s="201"/>
      <c r="H5" s="201"/>
      <c r="I5" s="201"/>
    </row>
    <row r="6" spans="1:11" ht="15" customHeight="1" x14ac:dyDescent="0.25">
      <c r="A6" s="1" t="s">
        <v>4</v>
      </c>
      <c r="D6" s="6" t="s">
        <v>23</v>
      </c>
      <c r="E6" s="6"/>
      <c r="F6" s="6"/>
      <c r="G6" s="201"/>
      <c r="H6" s="201"/>
      <c r="I6" s="201"/>
    </row>
    <row r="7" spans="1:11" ht="15" customHeight="1" x14ac:dyDescent="0.25">
      <c r="A7" s="1" t="s">
        <v>6</v>
      </c>
      <c r="D7" s="244" t="s">
        <v>22</v>
      </c>
      <c r="E7" s="244"/>
      <c r="F7" s="244"/>
      <c r="G7" s="201"/>
      <c r="H7" s="201"/>
      <c r="I7" s="201"/>
    </row>
    <row r="8" spans="1:11" ht="15" customHeight="1" x14ac:dyDescent="0.25">
      <c r="A8" s="1" t="s">
        <v>7</v>
      </c>
      <c r="D8" s="244"/>
      <c r="E8" s="244"/>
      <c r="F8" s="244"/>
      <c r="G8" s="201"/>
      <c r="H8" s="201"/>
      <c r="I8" s="201"/>
    </row>
    <row r="9" spans="1:11" ht="15" customHeight="1" x14ac:dyDescent="0.3">
      <c r="A9" s="1" t="s">
        <v>8</v>
      </c>
      <c r="D9" s="245" t="s">
        <v>24</v>
      </c>
      <c r="E9" s="245"/>
      <c r="F9" s="245"/>
      <c r="G9" s="245"/>
      <c r="H9" s="245"/>
      <c r="I9" s="245"/>
    </row>
    <row r="10" spans="1:11" ht="15" customHeight="1" x14ac:dyDescent="0.25">
      <c r="A10" s="1" t="s">
        <v>10</v>
      </c>
      <c r="D10" s="247" t="s">
        <v>25</v>
      </c>
      <c r="E10" s="247"/>
      <c r="F10" s="247"/>
      <c r="G10" s="247"/>
      <c r="H10" s="201"/>
      <c r="I10" s="201"/>
    </row>
    <row r="11" spans="1:11" ht="15" customHeight="1" x14ac:dyDescent="0.3">
      <c r="A11" s="1" t="s">
        <v>11</v>
      </c>
      <c r="D11" s="248">
        <v>480407.79</v>
      </c>
      <c r="E11" s="248"/>
      <c r="F11" s="248"/>
      <c r="G11" s="201"/>
      <c r="H11" s="201"/>
      <c r="I11" s="201"/>
    </row>
    <row r="12" spans="1:11" ht="15" customHeight="1" x14ac:dyDescent="0.25">
      <c r="A12" s="1"/>
      <c r="D12" s="2"/>
      <c r="E12" s="2"/>
      <c r="F12" s="2"/>
      <c r="G12" s="201"/>
      <c r="H12" s="201"/>
      <c r="I12" s="201"/>
    </row>
    <row r="13" spans="1:11" x14ac:dyDescent="0.25">
      <c r="A13" s="253" t="s">
        <v>12</v>
      </c>
      <c r="B13" s="253"/>
      <c r="C13" s="253"/>
      <c r="D13" s="253"/>
      <c r="E13" s="253"/>
      <c r="F13" s="253"/>
      <c r="G13" s="253"/>
      <c r="H13" s="253"/>
      <c r="I13" s="253"/>
    </row>
    <row r="14" spans="1:11" ht="15" customHeight="1" x14ac:dyDescent="0.25">
      <c r="A14" s="1"/>
      <c r="B14" s="254" t="s">
        <v>13</v>
      </c>
      <c r="C14" s="253"/>
      <c r="D14" s="1"/>
      <c r="E14" s="9" t="s">
        <v>14</v>
      </c>
      <c r="I14" s="254" t="s">
        <v>15</v>
      </c>
      <c r="J14" s="254"/>
      <c r="K14" s="254"/>
    </row>
    <row r="15" spans="1:11" x14ac:dyDescent="0.25">
      <c r="B15" s="255">
        <f>D3</f>
        <v>40203</v>
      </c>
      <c r="C15" s="255"/>
      <c r="E15" s="257">
        <v>150</v>
      </c>
      <c r="F15" s="257"/>
      <c r="G15" s="257"/>
      <c r="I15" s="255">
        <v>40352</v>
      </c>
      <c r="J15" s="255"/>
      <c r="K15" s="255"/>
    </row>
    <row r="17" spans="1:14" x14ac:dyDescent="0.25">
      <c r="A17" s="3" t="s">
        <v>26</v>
      </c>
      <c r="B17" s="249" t="s">
        <v>17</v>
      </c>
      <c r="C17" s="249"/>
      <c r="D17" s="249"/>
      <c r="E17" s="249"/>
      <c r="F17" s="249"/>
      <c r="G17" s="251" t="s">
        <v>27</v>
      </c>
      <c r="H17" s="251"/>
      <c r="I17" s="251" t="s">
        <v>28</v>
      </c>
      <c r="J17" s="251"/>
      <c r="K17" s="251" t="s">
        <v>19</v>
      </c>
      <c r="L17" s="251"/>
    </row>
    <row r="18" spans="1:14" x14ac:dyDescent="0.25">
      <c r="A18" s="4" t="s">
        <v>29</v>
      </c>
      <c r="B18" s="250"/>
      <c r="C18" s="250"/>
      <c r="D18" s="250"/>
      <c r="E18" s="250"/>
      <c r="F18" s="250"/>
      <c r="G18" s="252"/>
      <c r="H18" s="252"/>
      <c r="I18" s="252"/>
      <c r="J18" s="252"/>
      <c r="K18" s="252"/>
      <c r="L18" s="252"/>
      <c r="N18">
        <v>1.20440909544</v>
      </c>
    </row>
    <row r="19" spans="1:14" ht="15" customHeight="1" x14ac:dyDescent="0.25">
      <c r="A19" s="5">
        <v>1</v>
      </c>
      <c r="B19" s="239" t="s">
        <v>30</v>
      </c>
      <c r="C19" s="239"/>
      <c r="D19" s="239"/>
      <c r="E19" s="239"/>
      <c r="F19" s="239"/>
      <c r="G19" s="240">
        <v>9420</v>
      </c>
      <c r="H19" s="240"/>
      <c r="I19" s="238">
        <f t="shared" ref="I19:I44" si="0">G19/$D$11</f>
        <v>1.9608341488384275E-2</v>
      </c>
      <c r="J19" s="238"/>
      <c r="K19" s="238">
        <v>0</v>
      </c>
      <c r="L19" s="238"/>
      <c r="N19">
        <v>9420</v>
      </c>
    </row>
    <row r="20" spans="1:14" ht="15" customHeight="1" x14ac:dyDescent="0.25">
      <c r="A20" s="5">
        <v>2</v>
      </c>
      <c r="B20" s="239" t="s">
        <v>31</v>
      </c>
      <c r="C20" s="239"/>
      <c r="D20" s="239"/>
      <c r="E20" s="239"/>
      <c r="F20" s="239"/>
      <c r="G20" s="240">
        <f>5959+1460+1937+400+875+625+595+1755</f>
        <v>13606</v>
      </c>
      <c r="H20" s="240"/>
      <c r="I20" s="238">
        <f t="shared" si="0"/>
        <v>2.8321772217723615E-2</v>
      </c>
      <c r="J20" s="238"/>
      <c r="K20" s="238">
        <v>0</v>
      </c>
      <c r="L20" s="238"/>
      <c r="N20" s="11">
        <f t="shared" ref="N20:N34" si="1">G20*$N$18</f>
        <v>16387.190152556639</v>
      </c>
    </row>
    <row r="21" spans="1:14" ht="15" customHeight="1" x14ac:dyDescent="0.25">
      <c r="A21" s="5">
        <v>3</v>
      </c>
      <c r="B21" s="241" t="s">
        <v>32</v>
      </c>
      <c r="C21" s="246"/>
      <c r="D21" s="246"/>
      <c r="E21" s="246"/>
      <c r="F21" s="200"/>
      <c r="G21" s="240">
        <v>60000</v>
      </c>
      <c r="H21" s="240"/>
      <c r="I21" s="238">
        <f t="shared" si="0"/>
        <v>0.1248938948304731</v>
      </c>
      <c r="J21" s="238"/>
      <c r="K21" s="238">
        <v>0</v>
      </c>
      <c r="L21" s="238"/>
      <c r="N21" s="11">
        <f t="shared" si="1"/>
        <v>72264.5457264</v>
      </c>
    </row>
    <row r="22" spans="1:14" ht="15" customHeight="1" x14ac:dyDescent="0.25">
      <c r="A22" s="5">
        <v>4</v>
      </c>
      <c r="B22" s="241" t="s">
        <v>33</v>
      </c>
      <c r="C22" s="242"/>
      <c r="D22" s="242"/>
      <c r="E22" s="242"/>
      <c r="F22" s="200"/>
      <c r="G22" s="240">
        <v>2000</v>
      </c>
      <c r="H22" s="240"/>
      <c r="I22" s="238">
        <f t="shared" si="0"/>
        <v>4.1631298276824363E-3</v>
      </c>
      <c r="J22" s="238"/>
      <c r="K22" s="238">
        <v>0</v>
      </c>
      <c r="L22" s="238"/>
      <c r="N22" s="11">
        <f t="shared" si="1"/>
        <v>2408.8181908799997</v>
      </c>
    </row>
    <row r="23" spans="1:14" ht="15" customHeight="1" x14ac:dyDescent="0.25">
      <c r="A23" s="5">
        <v>5</v>
      </c>
      <c r="B23" s="241" t="s">
        <v>34</v>
      </c>
      <c r="C23" s="242"/>
      <c r="D23" s="242"/>
      <c r="E23" s="242"/>
      <c r="F23" s="200"/>
      <c r="G23" s="240">
        <f>1000+500+800+5000+3998</f>
        <v>11298</v>
      </c>
      <c r="H23" s="240"/>
      <c r="I23" s="238">
        <f t="shared" si="0"/>
        <v>2.3517520396578083E-2</v>
      </c>
      <c r="J23" s="238"/>
      <c r="K23" s="238">
        <v>0</v>
      </c>
      <c r="L23" s="238"/>
      <c r="N23" s="11">
        <f t="shared" si="1"/>
        <v>13607.413960281119</v>
      </c>
    </row>
    <row r="24" spans="1:14" ht="15" customHeight="1" x14ac:dyDescent="0.25">
      <c r="A24" s="5">
        <v>6</v>
      </c>
      <c r="B24" s="241" t="s">
        <v>35</v>
      </c>
      <c r="C24" s="246"/>
      <c r="D24" s="246"/>
      <c r="E24" s="246"/>
      <c r="F24" s="256"/>
      <c r="G24" s="240">
        <f>2500+5000</f>
        <v>7500</v>
      </c>
      <c r="H24" s="240"/>
      <c r="I24" s="238">
        <f t="shared" si="0"/>
        <v>1.5611736853809137E-2</v>
      </c>
      <c r="J24" s="238"/>
      <c r="K24" s="238">
        <v>0</v>
      </c>
      <c r="L24" s="238"/>
      <c r="N24" s="11">
        <f t="shared" si="1"/>
        <v>9033.0682158</v>
      </c>
    </row>
    <row r="25" spans="1:14" ht="15" customHeight="1" x14ac:dyDescent="0.25">
      <c r="A25" s="5">
        <v>7</v>
      </c>
      <c r="B25" s="239" t="s">
        <v>36</v>
      </c>
      <c r="C25" s="239"/>
      <c r="D25" s="239"/>
      <c r="E25" s="239"/>
      <c r="F25" s="239"/>
      <c r="G25" s="240">
        <v>20000</v>
      </c>
      <c r="H25" s="240"/>
      <c r="I25" s="238">
        <f t="shared" si="0"/>
        <v>4.1631298276824366E-2</v>
      </c>
      <c r="J25" s="238"/>
      <c r="K25" s="238">
        <v>0</v>
      </c>
      <c r="L25" s="238"/>
      <c r="N25" s="11">
        <f t="shared" si="1"/>
        <v>24088.181908800001</v>
      </c>
    </row>
    <row r="26" spans="1:14" ht="15" customHeight="1" x14ac:dyDescent="0.25">
      <c r="A26" s="5">
        <v>8</v>
      </c>
      <c r="B26" s="239" t="s">
        <v>37</v>
      </c>
      <c r="C26" s="239"/>
      <c r="D26" s="239"/>
      <c r="E26" s="239"/>
      <c r="F26" s="239"/>
      <c r="G26" s="240">
        <f>1200+5000</f>
        <v>6200</v>
      </c>
      <c r="H26" s="240"/>
      <c r="I26" s="238">
        <f t="shared" si="0"/>
        <v>1.2905702465815553E-2</v>
      </c>
      <c r="J26" s="238"/>
      <c r="K26" s="238">
        <v>0</v>
      </c>
      <c r="L26" s="238"/>
      <c r="N26" s="11">
        <f t="shared" si="1"/>
        <v>7467.3363917279994</v>
      </c>
    </row>
    <row r="27" spans="1:14" ht="15" customHeight="1" x14ac:dyDescent="0.25">
      <c r="A27" s="5">
        <v>9</v>
      </c>
      <c r="B27" s="239" t="s">
        <v>38</v>
      </c>
      <c r="C27" s="239"/>
      <c r="D27" s="239"/>
      <c r="E27" s="239"/>
      <c r="F27" s="239"/>
      <c r="G27" s="240">
        <f>7500+10000</f>
        <v>17500</v>
      </c>
      <c r="H27" s="240"/>
      <c r="I27" s="238">
        <f t="shared" si="0"/>
        <v>3.6427385992221319E-2</v>
      </c>
      <c r="J27" s="238"/>
      <c r="K27" s="238">
        <v>0</v>
      </c>
      <c r="L27" s="238"/>
      <c r="N27" s="11">
        <f t="shared" si="1"/>
        <v>21077.159170200001</v>
      </c>
    </row>
    <row r="28" spans="1:14" ht="15" customHeight="1" x14ac:dyDescent="0.25">
      <c r="A28" s="5">
        <v>10</v>
      </c>
      <c r="B28" s="241" t="s">
        <v>39</v>
      </c>
      <c r="C28" s="246"/>
      <c r="D28" s="246"/>
      <c r="E28" s="246"/>
      <c r="F28" s="256"/>
      <c r="G28" s="240">
        <f>6000+10000</f>
        <v>16000</v>
      </c>
      <c r="H28" s="240"/>
      <c r="I28" s="238">
        <f t="shared" si="0"/>
        <v>3.330503862145949E-2</v>
      </c>
      <c r="J28" s="238"/>
      <c r="K28" s="238">
        <v>0</v>
      </c>
      <c r="L28" s="238"/>
      <c r="N28" s="11">
        <f t="shared" si="1"/>
        <v>19270.545527039998</v>
      </c>
    </row>
    <row r="29" spans="1:14" ht="15" customHeight="1" x14ac:dyDescent="0.25">
      <c r="A29" s="5">
        <v>11</v>
      </c>
      <c r="B29" s="198" t="s">
        <v>40</v>
      </c>
      <c r="C29" s="199"/>
      <c r="D29" s="199"/>
      <c r="E29" s="199"/>
      <c r="F29" s="200"/>
      <c r="G29" s="240">
        <f>3500+10000</f>
        <v>13500</v>
      </c>
      <c r="H29" s="240"/>
      <c r="I29" s="238">
        <f t="shared" si="0"/>
        <v>2.8101126336856446E-2</v>
      </c>
      <c r="J29" s="238"/>
      <c r="K29" s="238">
        <v>0</v>
      </c>
      <c r="L29" s="238"/>
      <c r="N29" s="11">
        <f t="shared" si="1"/>
        <v>16259.522788439999</v>
      </c>
    </row>
    <row r="30" spans="1:14" ht="15" customHeight="1" x14ac:dyDescent="0.25">
      <c r="A30" s="5">
        <v>12</v>
      </c>
      <c r="B30" s="241" t="s">
        <v>41</v>
      </c>
      <c r="C30" s="246"/>
      <c r="D30" s="246"/>
      <c r="E30" s="246"/>
      <c r="F30" s="256"/>
      <c r="G30" s="240">
        <f>4500+5412+10000</f>
        <v>19912</v>
      </c>
      <c r="H30" s="240"/>
      <c r="I30" s="238">
        <f t="shared" si="0"/>
        <v>4.1448120564406339E-2</v>
      </c>
      <c r="J30" s="238"/>
      <c r="K30" s="238">
        <v>0</v>
      </c>
      <c r="L30" s="238"/>
      <c r="N30" s="11">
        <f t="shared" si="1"/>
        <v>23982.193908401281</v>
      </c>
    </row>
    <row r="31" spans="1:14" ht="15" customHeight="1" x14ac:dyDescent="0.25">
      <c r="A31" s="5">
        <v>13</v>
      </c>
      <c r="B31" s="241" t="s">
        <v>42</v>
      </c>
      <c r="C31" s="246"/>
      <c r="D31" s="246"/>
      <c r="E31" s="246"/>
      <c r="F31" s="256"/>
      <c r="G31" s="240">
        <f>1500+10000</f>
        <v>11500</v>
      </c>
      <c r="H31" s="240"/>
      <c r="I31" s="238">
        <f t="shared" si="0"/>
        <v>2.3937996509174008E-2</v>
      </c>
      <c r="J31" s="238"/>
      <c r="K31" s="238">
        <v>0</v>
      </c>
      <c r="L31" s="238"/>
      <c r="N31" s="11">
        <f t="shared" si="1"/>
        <v>13850.704597559999</v>
      </c>
    </row>
    <row r="32" spans="1:14" ht="15" customHeight="1" x14ac:dyDescent="0.25">
      <c r="A32" s="5">
        <v>14</v>
      </c>
      <c r="B32" s="241" t="s">
        <v>43</v>
      </c>
      <c r="C32" s="246"/>
      <c r="D32" s="246"/>
      <c r="E32" s="256"/>
      <c r="F32" s="197"/>
      <c r="G32" s="258">
        <f>5500+10000</f>
        <v>15500</v>
      </c>
      <c r="H32" s="258"/>
      <c r="I32" s="238">
        <f t="shared" si="0"/>
        <v>3.2264256164538881E-2</v>
      </c>
      <c r="J32" s="238"/>
      <c r="K32" s="238">
        <v>0</v>
      </c>
      <c r="L32" s="238"/>
      <c r="N32" s="11">
        <f t="shared" si="1"/>
        <v>18668.340979320001</v>
      </c>
    </row>
    <row r="33" spans="1:14" ht="15" customHeight="1" x14ac:dyDescent="0.25">
      <c r="A33" s="5">
        <v>15</v>
      </c>
      <c r="B33" s="241" t="s">
        <v>44</v>
      </c>
      <c r="C33" s="246"/>
      <c r="D33" s="246"/>
      <c r="E33" s="256"/>
      <c r="F33" s="197"/>
      <c r="G33" s="258">
        <v>12354</v>
      </c>
      <c r="H33" s="258"/>
      <c r="I33" s="238">
        <f t="shared" si="0"/>
        <v>2.571565294559441E-2</v>
      </c>
      <c r="J33" s="238"/>
      <c r="K33" s="238">
        <v>0</v>
      </c>
      <c r="L33" s="238"/>
      <c r="N33" s="11">
        <f t="shared" si="1"/>
        <v>14879.26996506576</v>
      </c>
    </row>
    <row r="34" spans="1:14" ht="15" customHeight="1" x14ac:dyDescent="0.25">
      <c r="A34" s="5">
        <v>16</v>
      </c>
      <c r="B34" s="241" t="s">
        <v>45</v>
      </c>
      <c r="C34" s="246"/>
      <c r="D34" s="246"/>
      <c r="E34" s="256"/>
      <c r="F34" s="197"/>
      <c r="G34" s="259">
        <f>16896+10000</f>
        <v>26896</v>
      </c>
      <c r="H34" s="259"/>
      <c r="I34" s="238">
        <f t="shared" si="0"/>
        <v>5.5985769922673408E-2</v>
      </c>
      <c r="J34" s="238"/>
      <c r="K34" s="238">
        <v>0</v>
      </c>
      <c r="L34" s="238"/>
      <c r="N34" s="11">
        <f t="shared" si="1"/>
        <v>32393.787030954238</v>
      </c>
    </row>
    <row r="35" spans="1:14" ht="15" customHeight="1" x14ac:dyDescent="0.25">
      <c r="A35" s="5">
        <v>17</v>
      </c>
      <c r="B35" s="241" t="s">
        <v>46</v>
      </c>
      <c r="C35" s="246"/>
      <c r="D35" s="246"/>
      <c r="E35" s="256"/>
      <c r="F35" s="197"/>
      <c r="G35" s="258">
        <f>2726+10000</f>
        <v>12726</v>
      </c>
      <c r="H35" s="258"/>
      <c r="I35" s="238">
        <f t="shared" si="0"/>
        <v>2.6489995093543342E-2</v>
      </c>
      <c r="J35" s="238"/>
      <c r="K35" s="238">
        <v>0</v>
      </c>
      <c r="L35" s="238"/>
      <c r="N35" s="11">
        <f>G35*$N$18+3000.58</f>
        <v>18327.890148569437</v>
      </c>
    </row>
    <row r="36" spans="1:14" ht="15" customHeight="1" x14ac:dyDescent="0.25">
      <c r="A36" s="5">
        <v>18</v>
      </c>
      <c r="B36" s="198" t="s">
        <v>47</v>
      </c>
      <c r="C36" s="199"/>
      <c r="D36" s="199"/>
      <c r="E36" s="200"/>
      <c r="F36" s="197"/>
      <c r="G36" s="258">
        <f>46146+20000</f>
        <v>66146</v>
      </c>
      <c r="H36" s="258"/>
      <c r="I36" s="238">
        <f t="shared" si="0"/>
        <v>0.13768719279094122</v>
      </c>
      <c r="J36" s="238"/>
      <c r="K36" s="238">
        <v>0</v>
      </c>
      <c r="L36" s="238"/>
      <c r="N36" s="11">
        <f>G36*$N$18</f>
        <v>79666.844026974242</v>
      </c>
    </row>
    <row r="37" spans="1:14" ht="15" customHeight="1" x14ac:dyDescent="0.25">
      <c r="A37" s="5">
        <v>19</v>
      </c>
      <c r="B37" s="198" t="s">
        <v>48</v>
      </c>
      <c r="C37" s="202"/>
      <c r="D37" s="202"/>
      <c r="E37" s="10"/>
      <c r="F37" s="197"/>
      <c r="G37" s="258">
        <f>14535+10000</f>
        <v>24535</v>
      </c>
      <c r="H37" s="258"/>
      <c r="I37" s="238">
        <f t="shared" si="0"/>
        <v>5.107119516109429E-2</v>
      </c>
      <c r="J37" s="238"/>
      <c r="K37" s="238">
        <v>0</v>
      </c>
      <c r="L37" s="238"/>
      <c r="N37" s="11">
        <f>G37*$N$18</f>
        <v>29550.177156620401</v>
      </c>
    </row>
    <row r="38" spans="1:14" ht="15" customHeight="1" x14ac:dyDescent="0.25">
      <c r="A38" s="5">
        <v>20</v>
      </c>
      <c r="B38" s="198" t="s">
        <v>49</v>
      </c>
      <c r="C38" s="202"/>
      <c r="D38" s="202"/>
      <c r="E38" s="10"/>
      <c r="F38" s="197"/>
      <c r="G38" s="258">
        <v>12172</v>
      </c>
      <c r="H38" s="258"/>
      <c r="I38" s="238">
        <f t="shared" si="0"/>
        <v>2.5336808131275309E-2</v>
      </c>
      <c r="J38" s="238"/>
      <c r="K38" s="238">
        <v>0</v>
      </c>
      <c r="L38" s="238"/>
      <c r="N38" s="11">
        <f>G38*$N$18</f>
        <v>14660.06750969568</v>
      </c>
    </row>
    <row r="39" spans="1:14" ht="15" customHeight="1" x14ac:dyDescent="0.25">
      <c r="A39" s="5">
        <v>21</v>
      </c>
      <c r="B39" s="198" t="s">
        <v>50</v>
      </c>
      <c r="C39" s="202"/>
      <c r="D39" s="202"/>
      <c r="E39" s="202"/>
      <c r="F39" s="197"/>
      <c r="G39" s="258">
        <v>4905</v>
      </c>
      <c r="H39" s="258"/>
      <c r="I39" s="238">
        <f t="shared" si="0"/>
        <v>1.0210075902391175E-2</v>
      </c>
      <c r="J39" s="238"/>
      <c r="K39" s="238">
        <v>0</v>
      </c>
      <c r="L39" s="238"/>
      <c r="N39" s="11">
        <f>G39*$N$18+2171.55</f>
        <v>8079.1766131331997</v>
      </c>
    </row>
    <row r="40" spans="1:14" ht="15" customHeight="1" x14ac:dyDescent="0.25">
      <c r="A40" s="5">
        <v>22</v>
      </c>
      <c r="B40" s="198" t="s">
        <v>51</v>
      </c>
      <c r="C40" s="202"/>
      <c r="D40" s="202"/>
      <c r="E40" s="202"/>
      <c r="F40" s="200"/>
      <c r="G40" s="260">
        <v>5000</v>
      </c>
      <c r="H40" s="261"/>
      <c r="I40" s="238">
        <f t="shared" si="0"/>
        <v>1.0407824569206092E-2</v>
      </c>
      <c r="J40" s="238"/>
      <c r="K40" s="238">
        <v>0</v>
      </c>
      <c r="L40" s="238"/>
      <c r="N40" s="11">
        <f>G40*$N$18-3000.58</f>
        <v>3021.4654772000004</v>
      </c>
    </row>
    <row r="41" spans="1:14" ht="15" customHeight="1" x14ac:dyDescent="0.25">
      <c r="A41" s="5">
        <v>23</v>
      </c>
      <c r="B41" s="198" t="s">
        <v>52</v>
      </c>
      <c r="C41" s="202"/>
      <c r="D41" s="202"/>
      <c r="E41" s="202"/>
      <c r="F41" s="200"/>
      <c r="G41" s="260">
        <v>5000</v>
      </c>
      <c r="H41" s="261"/>
      <c r="I41" s="238">
        <f t="shared" si="0"/>
        <v>1.0407824569206092E-2</v>
      </c>
      <c r="J41" s="238"/>
      <c r="K41" s="238">
        <v>0</v>
      </c>
      <c r="L41" s="238"/>
      <c r="N41" s="11">
        <f>G41*$N$18</f>
        <v>6022.0454772000003</v>
      </c>
    </row>
    <row r="42" spans="1:14" ht="15" customHeight="1" x14ac:dyDescent="0.25">
      <c r="A42" s="5">
        <v>24</v>
      </c>
      <c r="B42" s="198" t="s">
        <v>53</v>
      </c>
      <c r="C42" s="202"/>
      <c r="D42" s="202"/>
      <c r="E42" s="202"/>
      <c r="F42" s="200"/>
      <c r="G42" s="260">
        <v>3000</v>
      </c>
      <c r="H42" s="261"/>
      <c r="I42" s="238">
        <f t="shared" si="0"/>
        <v>6.2446947415236544E-3</v>
      </c>
      <c r="J42" s="238"/>
      <c r="K42" s="238">
        <v>0</v>
      </c>
      <c r="L42" s="238"/>
      <c r="N42" s="11">
        <f>G42*$N$18</f>
        <v>3613.2272863200001</v>
      </c>
    </row>
    <row r="43" spans="1:14" ht="15" customHeight="1" x14ac:dyDescent="0.25">
      <c r="A43" s="5">
        <v>25</v>
      </c>
      <c r="B43" s="198" t="s">
        <v>54</v>
      </c>
      <c r="C43" s="199"/>
      <c r="D43" s="199"/>
      <c r="E43" s="200"/>
      <c r="F43" s="200"/>
      <c r="G43" s="260">
        <v>2000</v>
      </c>
      <c r="H43" s="261"/>
      <c r="I43" s="238">
        <f t="shared" si="0"/>
        <v>4.1631298276824363E-3</v>
      </c>
      <c r="J43" s="238"/>
      <c r="K43" s="238">
        <v>0</v>
      </c>
      <c r="L43" s="238"/>
      <c r="N43" s="11">
        <f>G43*$N$18-1875.32</f>
        <v>533.49819087999981</v>
      </c>
    </row>
    <row r="44" spans="1:14" ht="15" customHeight="1" x14ac:dyDescent="0.25">
      <c r="A44" s="5">
        <v>26</v>
      </c>
      <c r="B44" s="239" t="s">
        <v>55</v>
      </c>
      <c r="C44" s="239"/>
      <c r="D44" s="239"/>
      <c r="E44" s="239"/>
      <c r="F44" s="239"/>
      <c r="G44" s="258">
        <v>0</v>
      </c>
      <c r="H44" s="258"/>
      <c r="I44" s="238">
        <f t="shared" si="0"/>
        <v>0</v>
      </c>
      <c r="J44" s="238"/>
      <c r="K44" s="238">
        <v>0</v>
      </c>
      <c r="L44" s="238"/>
      <c r="N44" s="11">
        <v>1875.32</v>
      </c>
    </row>
    <row r="45" spans="1:14" ht="15" customHeight="1" x14ac:dyDescent="0.3">
      <c r="A45" s="262" t="s">
        <v>20</v>
      </c>
      <c r="B45" s="262"/>
      <c r="C45" s="262"/>
      <c r="D45" s="262"/>
      <c r="E45" s="262"/>
      <c r="F45" s="263"/>
      <c r="G45" s="258">
        <f>SUM(G19:H44)</f>
        <v>398670</v>
      </c>
      <c r="H45" s="258"/>
      <c r="I45" s="238">
        <f>SUM(I19:J44)</f>
        <v>0.82985748420107841</v>
      </c>
      <c r="J45" s="238"/>
      <c r="K45" s="238">
        <f>SUM(K19:L44)</f>
        <v>0</v>
      </c>
      <c r="L45" s="238"/>
      <c r="N45">
        <f>SUM(N19:N44)</f>
        <v>480407.79040002002</v>
      </c>
    </row>
  </sheetData>
  <mergeCells count="115">
    <mergeCell ref="A45:F45"/>
    <mergeCell ref="G45:H45"/>
    <mergeCell ref="I45:J45"/>
    <mergeCell ref="B44:F44"/>
    <mergeCell ref="B35:E35"/>
    <mergeCell ref="G35:H35"/>
    <mergeCell ref="I35:J35"/>
    <mergeCell ref="G38:H38"/>
    <mergeCell ref="I38:J38"/>
    <mergeCell ref="G36:H36"/>
    <mergeCell ref="G43:H43"/>
    <mergeCell ref="I43:J43"/>
    <mergeCell ref="G41:H41"/>
    <mergeCell ref="I41:J41"/>
    <mergeCell ref="I42:J42"/>
    <mergeCell ref="I39:J39"/>
    <mergeCell ref="K45:L45"/>
    <mergeCell ref="I37:J37"/>
    <mergeCell ref="K37:L37"/>
    <mergeCell ref="G40:H40"/>
    <mergeCell ref="I40:J40"/>
    <mergeCell ref="G42:H42"/>
    <mergeCell ref="G44:H44"/>
    <mergeCell ref="I44:J44"/>
    <mergeCell ref="K44:L44"/>
    <mergeCell ref="G37:H37"/>
    <mergeCell ref="G39:H39"/>
    <mergeCell ref="K42:L42"/>
    <mergeCell ref="K39:L39"/>
    <mergeCell ref="K43:L43"/>
    <mergeCell ref="K40:L40"/>
    <mergeCell ref="K41:L41"/>
    <mergeCell ref="K35:L35"/>
    <mergeCell ref="K36:L36"/>
    <mergeCell ref="K38:L38"/>
    <mergeCell ref="I36:J36"/>
    <mergeCell ref="B34:E34"/>
    <mergeCell ref="G34:H34"/>
    <mergeCell ref="I34:J34"/>
    <mergeCell ref="K34:L34"/>
    <mergeCell ref="K28:L28"/>
    <mergeCell ref="I25:J25"/>
    <mergeCell ref="B30:F30"/>
    <mergeCell ref="I33:J33"/>
    <mergeCell ref="K33:L33"/>
    <mergeCell ref="B31:F31"/>
    <mergeCell ref="G31:H31"/>
    <mergeCell ref="G32:H32"/>
    <mergeCell ref="B33:E33"/>
    <mergeCell ref="G33:H33"/>
    <mergeCell ref="I30:J30"/>
    <mergeCell ref="B32:E32"/>
    <mergeCell ref="I32:J32"/>
    <mergeCell ref="K32:L32"/>
    <mergeCell ref="B25:F25"/>
    <mergeCell ref="B24:F24"/>
    <mergeCell ref="G24:H24"/>
    <mergeCell ref="G25:H25"/>
    <mergeCell ref="B15:C15"/>
    <mergeCell ref="E15:G15"/>
    <mergeCell ref="K31:L31"/>
    <mergeCell ref="B28:F28"/>
    <mergeCell ref="K25:L25"/>
    <mergeCell ref="I26:J26"/>
    <mergeCell ref="K26:L26"/>
    <mergeCell ref="K27:L27"/>
    <mergeCell ref="B26:F26"/>
    <mergeCell ref="I29:J29"/>
    <mergeCell ref="G30:H30"/>
    <mergeCell ref="G26:H26"/>
    <mergeCell ref="G29:H29"/>
    <mergeCell ref="K30:L30"/>
    <mergeCell ref="I31:J31"/>
    <mergeCell ref="K29:L29"/>
    <mergeCell ref="I24:J24"/>
    <mergeCell ref="K24:L24"/>
    <mergeCell ref="G28:H28"/>
    <mergeCell ref="I28:J28"/>
    <mergeCell ref="K20:L20"/>
    <mergeCell ref="D5:F5"/>
    <mergeCell ref="D7:F7"/>
    <mergeCell ref="D8:F8"/>
    <mergeCell ref="D9:I9"/>
    <mergeCell ref="B21:E21"/>
    <mergeCell ref="G21:H21"/>
    <mergeCell ref="B27:F27"/>
    <mergeCell ref="G27:H27"/>
    <mergeCell ref="I27:J27"/>
    <mergeCell ref="D10:G10"/>
    <mergeCell ref="D11:F11"/>
    <mergeCell ref="B17:F18"/>
    <mergeCell ref="G17:H18"/>
    <mergeCell ref="A13:I13"/>
    <mergeCell ref="B14:C14"/>
    <mergeCell ref="I14:K14"/>
    <mergeCell ref="I15:K15"/>
    <mergeCell ref="B23:E23"/>
    <mergeCell ref="G23:H23"/>
    <mergeCell ref="I23:J23"/>
    <mergeCell ref="K23:L23"/>
    <mergeCell ref="I17:J18"/>
    <mergeCell ref="K17:L18"/>
    <mergeCell ref="I19:J19"/>
    <mergeCell ref="I22:J22"/>
    <mergeCell ref="K22:L22"/>
    <mergeCell ref="I21:J21"/>
    <mergeCell ref="K21:L21"/>
    <mergeCell ref="K19:L19"/>
    <mergeCell ref="B20:F20"/>
    <mergeCell ref="G20:H20"/>
    <mergeCell ref="B19:F19"/>
    <mergeCell ref="G19:H19"/>
    <mergeCell ref="I20:J20"/>
    <mergeCell ref="B22:E22"/>
    <mergeCell ref="G22:H22"/>
  </mergeCells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M120"/>
  <sheetViews>
    <sheetView zoomScale="150" zoomScaleNormal="150" workbookViewId="0">
      <selection activeCell="N18" sqref="N18"/>
    </sheetView>
  </sheetViews>
  <sheetFormatPr defaultColWidth="9.1796875" defaultRowHeight="13" x14ac:dyDescent="0.3"/>
  <cols>
    <col min="1" max="1" width="4.7265625" style="35" customWidth="1"/>
    <col min="2" max="4" width="3.7265625" style="35" customWidth="1"/>
    <col min="5" max="5" width="1.7265625" style="35" customWidth="1"/>
    <col min="6" max="6" width="4.81640625" style="35" customWidth="1"/>
    <col min="7" max="9" width="3.81640625" style="35" customWidth="1"/>
    <col min="10" max="10" width="5" style="74" customWidth="1"/>
    <col min="11" max="47" width="5.26953125" style="35" customWidth="1"/>
    <col min="48" max="116" width="5" style="35" customWidth="1"/>
    <col min="117" max="16384" width="9.1796875" style="35"/>
  </cols>
  <sheetData>
    <row r="1" spans="1:65" ht="7.5" customHeight="1" x14ac:dyDescent="0.3">
      <c r="A1" s="288" t="s">
        <v>56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90"/>
      <c r="X1" s="276" t="s">
        <v>57</v>
      </c>
      <c r="Y1" s="277"/>
      <c r="Z1" s="277"/>
      <c r="AA1" s="278"/>
      <c r="AB1" s="278"/>
      <c r="AC1" s="278"/>
      <c r="AD1" s="278"/>
      <c r="AE1" s="278"/>
      <c r="AF1" s="278"/>
      <c r="AG1" s="278"/>
      <c r="AH1" s="278"/>
      <c r="AI1" s="279"/>
    </row>
    <row r="2" spans="1:65" ht="7.5" customHeight="1" x14ac:dyDescent="0.3">
      <c r="A2" s="291" t="s">
        <v>58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  <c r="W2" s="293"/>
      <c r="X2" s="280"/>
      <c r="Y2" s="281"/>
      <c r="Z2" s="281"/>
      <c r="AA2" s="281"/>
      <c r="AB2" s="281"/>
      <c r="AC2" s="281"/>
      <c r="AD2" s="281"/>
      <c r="AE2" s="281"/>
      <c r="AF2" s="281"/>
      <c r="AG2" s="281"/>
      <c r="AH2" s="281"/>
      <c r="AI2" s="282"/>
      <c r="BB2" s="36"/>
    </row>
    <row r="3" spans="1:65" ht="7.5" customHeight="1" x14ac:dyDescent="0.3">
      <c r="A3" s="294" t="s">
        <v>59</v>
      </c>
      <c r="B3" s="295"/>
      <c r="C3" s="295"/>
      <c r="D3" s="295"/>
      <c r="E3" s="295"/>
      <c r="F3" s="295"/>
      <c r="G3" s="295"/>
      <c r="H3" s="295"/>
      <c r="I3" s="295"/>
      <c r="J3" s="37"/>
      <c r="K3" s="357" t="s">
        <v>60</v>
      </c>
      <c r="L3" s="358"/>
      <c r="M3" s="358"/>
      <c r="N3" s="358"/>
      <c r="O3" s="358"/>
      <c r="P3" s="358"/>
      <c r="Q3" s="358"/>
      <c r="R3" s="358"/>
      <c r="S3" s="358"/>
      <c r="T3" s="358"/>
      <c r="U3" s="358"/>
      <c r="V3" s="358"/>
      <c r="W3" s="279"/>
      <c r="X3" s="306" t="s">
        <v>61</v>
      </c>
      <c r="Y3" s="307"/>
      <c r="Z3" s="307"/>
      <c r="AA3" s="307"/>
      <c r="AB3" s="307"/>
      <c r="AC3" s="307"/>
      <c r="AD3" s="307"/>
      <c r="AE3" s="307"/>
      <c r="AF3" s="307"/>
      <c r="AG3" s="307"/>
      <c r="AH3" s="307"/>
      <c r="AI3" s="308"/>
      <c r="BB3" s="36"/>
    </row>
    <row r="4" spans="1:65" ht="7.5" customHeight="1" x14ac:dyDescent="0.3">
      <c r="A4" s="296">
        <f>'WORK SHEET'!D2</f>
        <v>0</v>
      </c>
      <c r="B4" s="292"/>
      <c r="C4" s="292"/>
      <c r="D4" s="292"/>
      <c r="E4" s="292"/>
      <c r="F4" s="292"/>
      <c r="G4" s="292"/>
      <c r="H4" s="292"/>
      <c r="I4" s="292"/>
      <c r="J4" s="293"/>
      <c r="K4" s="359" t="str">
        <f>'WORK SHEET'!D9</f>
        <v>Renovate Silver Wings, B308 </v>
      </c>
      <c r="L4" s="360"/>
      <c r="M4" s="360"/>
      <c r="N4" s="360"/>
      <c r="O4" s="360"/>
      <c r="P4" s="360"/>
      <c r="Q4" s="360"/>
      <c r="R4" s="360"/>
      <c r="S4" s="360"/>
      <c r="T4" s="360"/>
      <c r="U4" s="360"/>
      <c r="V4" s="360"/>
      <c r="W4" s="361"/>
      <c r="X4" s="310" t="s">
        <v>62</v>
      </c>
      <c r="Y4" s="311"/>
      <c r="Z4" s="312"/>
      <c r="AA4" s="357" t="s">
        <v>63</v>
      </c>
      <c r="AB4" s="358"/>
      <c r="AC4" s="358"/>
      <c r="AD4" s="358"/>
      <c r="AE4" s="358"/>
      <c r="AF4" s="358"/>
      <c r="AG4" s="358"/>
      <c r="AH4" s="358"/>
      <c r="AI4" s="279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</row>
    <row r="5" spans="1:65" ht="7.5" customHeight="1" x14ac:dyDescent="0.3">
      <c r="A5" s="303" t="s">
        <v>64</v>
      </c>
      <c r="B5" s="304"/>
      <c r="C5" s="304"/>
      <c r="D5" s="304"/>
      <c r="E5" s="304"/>
      <c r="F5" s="305"/>
      <c r="G5" s="300">
        <f>'WORK SHEET'!D3</f>
        <v>0</v>
      </c>
      <c r="H5" s="301"/>
      <c r="I5" s="301"/>
      <c r="J5" s="302"/>
      <c r="K5" s="362"/>
      <c r="L5" s="363"/>
      <c r="M5" s="363"/>
      <c r="N5" s="363"/>
      <c r="O5" s="363"/>
      <c r="P5" s="363"/>
      <c r="Q5" s="363"/>
      <c r="R5" s="363"/>
      <c r="S5" s="363"/>
      <c r="T5" s="363"/>
      <c r="U5" s="363"/>
      <c r="V5" s="363"/>
      <c r="W5" s="364"/>
      <c r="X5" s="285"/>
      <c r="Y5" s="286"/>
      <c r="Z5" s="287"/>
      <c r="AA5" s="316"/>
      <c r="AB5" s="317"/>
      <c r="AC5" s="317"/>
      <c r="AD5" s="317"/>
      <c r="AE5" s="317"/>
      <c r="AF5" s="317"/>
      <c r="AG5" s="317"/>
      <c r="AH5" s="317"/>
      <c r="AI5" s="31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</row>
    <row r="6" spans="1:65" ht="7.5" customHeight="1" x14ac:dyDescent="0.3">
      <c r="A6" s="303" t="s">
        <v>65</v>
      </c>
      <c r="B6" s="304"/>
      <c r="C6" s="304"/>
      <c r="D6" s="304"/>
      <c r="E6" s="304"/>
      <c r="F6" s="305"/>
      <c r="G6" s="300">
        <f>'WORK SHEET'!D4</f>
        <v>0</v>
      </c>
      <c r="H6" s="301"/>
      <c r="I6" s="301"/>
      <c r="J6" s="302"/>
      <c r="K6" s="306" t="s">
        <v>10</v>
      </c>
      <c r="L6" s="365"/>
      <c r="M6" s="365"/>
      <c r="N6" s="365"/>
      <c r="O6" s="365"/>
      <c r="P6" s="365"/>
      <c r="Q6" s="365"/>
      <c r="R6" s="365"/>
      <c r="S6" s="365"/>
      <c r="T6" s="365"/>
      <c r="U6" s="365"/>
      <c r="V6" s="365"/>
      <c r="W6" s="366"/>
      <c r="X6" s="285"/>
      <c r="Y6" s="286"/>
      <c r="Z6" s="287"/>
      <c r="AA6" s="319"/>
      <c r="AB6" s="317"/>
      <c r="AC6" s="317"/>
      <c r="AD6" s="317"/>
      <c r="AE6" s="317"/>
      <c r="AF6" s="317"/>
      <c r="AG6" s="317"/>
      <c r="AH6" s="317"/>
      <c r="AI6" s="31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BB6" s="36"/>
    </row>
    <row r="7" spans="1:65" ht="7.5" customHeight="1" x14ac:dyDescent="0.3">
      <c r="A7" s="303" t="s">
        <v>66</v>
      </c>
      <c r="B7" s="309"/>
      <c r="C7" s="309"/>
      <c r="D7" s="309"/>
      <c r="E7" s="309"/>
      <c r="F7" s="305"/>
      <c r="G7" s="297">
        <f>'WORK SHEET'!D5</f>
        <v>0</v>
      </c>
      <c r="H7" s="298"/>
      <c r="I7" s="298"/>
      <c r="J7" s="299"/>
      <c r="K7" s="352" t="s">
        <v>62</v>
      </c>
      <c r="L7" s="353"/>
      <c r="M7" s="313" t="s">
        <v>67</v>
      </c>
      <c r="N7" s="314"/>
      <c r="O7" s="314"/>
      <c r="P7" s="314"/>
      <c r="Q7" s="314"/>
      <c r="R7" s="315"/>
      <c r="S7" s="264" t="s">
        <v>68</v>
      </c>
      <c r="T7" s="265"/>
      <c r="U7" s="265"/>
      <c r="V7" s="265"/>
      <c r="W7" s="266"/>
      <c r="X7" s="392" t="s">
        <v>69</v>
      </c>
      <c r="Y7" s="393"/>
      <c r="Z7" s="393"/>
      <c r="AA7" s="393"/>
      <c r="AB7" s="393"/>
      <c r="AC7" s="393"/>
      <c r="AD7" s="393"/>
      <c r="AE7" s="393"/>
      <c r="AF7" s="393"/>
      <c r="AG7" s="393"/>
      <c r="AH7" s="393"/>
      <c r="AI7" s="394"/>
      <c r="AJ7" s="38"/>
      <c r="AK7" s="38"/>
      <c r="AL7" s="38"/>
      <c r="AM7" s="38"/>
      <c r="AN7" s="38"/>
      <c r="AO7" s="38"/>
      <c r="AP7" s="38"/>
      <c r="AQ7" s="38"/>
      <c r="AR7" s="38"/>
      <c r="AS7" s="38"/>
      <c r="AZ7" s="36"/>
    </row>
    <row r="8" spans="1:65" ht="7.5" customHeight="1" x14ac:dyDescent="0.3">
      <c r="A8" s="385" t="s">
        <v>70</v>
      </c>
      <c r="B8" s="386"/>
      <c r="C8" s="386"/>
      <c r="D8" s="386"/>
      <c r="E8" s="386"/>
      <c r="F8" s="387"/>
      <c r="G8" s="399" t="str">
        <f>'WORK SHEET'!D6</f>
        <v>MXDP 23-5000</v>
      </c>
      <c r="H8" s="400"/>
      <c r="I8" s="400"/>
      <c r="J8" s="401"/>
      <c r="K8" s="354" t="s">
        <v>22</v>
      </c>
      <c r="L8" s="355"/>
      <c r="M8" s="332"/>
      <c r="N8" s="333"/>
      <c r="O8" s="333"/>
      <c r="P8" s="333"/>
      <c r="Q8" s="333"/>
      <c r="R8" s="334"/>
      <c r="S8" s="267"/>
      <c r="T8" s="268"/>
      <c r="U8" s="268"/>
      <c r="V8" s="268"/>
      <c r="W8" s="269"/>
      <c r="X8" s="321" t="s">
        <v>62</v>
      </c>
      <c r="Y8" s="322"/>
      <c r="Z8" s="323"/>
      <c r="AA8" s="388" t="s">
        <v>71</v>
      </c>
      <c r="AB8" s="389"/>
      <c r="AC8" s="389"/>
      <c r="AD8" s="389"/>
      <c r="AE8" s="389"/>
      <c r="AF8" s="389"/>
      <c r="AG8" s="389"/>
      <c r="AH8" s="389"/>
      <c r="AI8" s="390"/>
      <c r="AJ8" s="39"/>
      <c r="AK8" s="39"/>
      <c r="AL8" s="39"/>
      <c r="AM8" s="39"/>
      <c r="AN8" s="39"/>
      <c r="AO8" s="39"/>
      <c r="AP8" s="39"/>
      <c r="AQ8" s="39"/>
      <c r="AR8" s="39"/>
      <c r="AS8" s="39"/>
    </row>
    <row r="9" spans="1:65" ht="7.5" customHeight="1" x14ac:dyDescent="0.3">
      <c r="A9" s="303" t="s">
        <v>72</v>
      </c>
      <c r="B9" s="304"/>
      <c r="C9" s="304"/>
      <c r="D9" s="304"/>
      <c r="E9" s="304"/>
      <c r="F9" s="305"/>
      <c r="G9" s="300">
        <f>'WORK SHEET'!B15</f>
        <v>0</v>
      </c>
      <c r="H9" s="402"/>
      <c r="I9" s="402"/>
      <c r="J9" s="403"/>
      <c r="K9" s="270"/>
      <c r="L9" s="355"/>
      <c r="M9" s="335"/>
      <c r="N9" s="336"/>
      <c r="O9" s="336"/>
      <c r="P9" s="336"/>
      <c r="Q9" s="336"/>
      <c r="R9" s="337"/>
      <c r="S9" s="270"/>
      <c r="T9" s="271"/>
      <c r="U9" s="271"/>
      <c r="V9" s="271"/>
      <c r="W9" s="272"/>
      <c r="X9" s="324"/>
      <c r="Y9" s="317"/>
      <c r="Z9" s="325"/>
      <c r="AA9" s="391"/>
      <c r="AB9" s="317"/>
      <c r="AC9" s="317"/>
      <c r="AD9" s="317"/>
      <c r="AE9" s="317"/>
      <c r="AF9" s="317"/>
      <c r="AG9" s="317"/>
      <c r="AH9" s="317"/>
      <c r="AI9" s="325"/>
    </row>
    <row r="10" spans="1:65" ht="7.5" customHeight="1" x14ac:dyDescent="0.3">
      <c r="A10" s="303" t="s">
        <v>73</v>
      </c>
      <c r="B10" s="304"/>
      <c r="C10" s="304"/>
      <c r="D10" s="304"/>
      <c r="E10" s="304"/>
      <c r="F10" s="305"/>
      <c r="G10" s="300"/>
      <c r="H10" s="402"/>
      <c r="I10" s="402"/>
      <c r="J10" s="403"/>
      <c r="K10" s="273"/>
      <c r="L10" s="356"/>
      <c r="M10" s="338"/>
      <c r="N10" s="339"/>
      <c r="O10" s="339"/>
      <c r="P10" s="339"/>
      <c r="Q10" s="339"/>
      <c r="R10" s="340"/>
      <c r="S10" s="273"/>
      <c r="T10" s="274"/>
      <c r="U10" s="274"/>
      <c r="V10" s="274"/>
      <c r="W10" s="275"/>
      <c r="X10" s="326"/>
      <c r="Y10" s="327"/>
      <c r="Z10" s="328"/>
      <c r="AA10" s="326"/>
      <c r="AB10" s="327"/>
      <c r="AC10" s="327"/>
      <c r="AD10" s="327"/>
      <c r="AE10" s="327"/>
      <c r="AF10" s="327"/>
      <c r="AG10" s="327"/>
      <c r="AH10" s="327"/>
      <c r="AI10" s="328"/>
    </row>
    <row r="11" spans="1:65" ht="7.5" customHeight="1" x14ac:dyDescent="0.3">
      <c r="A11" s="396" t="s">
        <v>74</v>
      </c>
      <c r="B11" s="397"/>
      <c r="C11" s="397"/>
      <c r="D11" s="397"/>
      <c r="E11" s="397"/>
      <c r="F11" s="397"/>
      <c r="G11" s="397"/>
      <c r="H11" s="397"/>
      <c r="I11" s="397"/>
      <c r="J11" s="397"/>
      <c r="K11" s="398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1"/>
      <c r="Y11" s="101"/>
      <c r="Z11" s="101"/>
      <c r="AA11" s="101"/>
      <c r="AB11" s="101"/>
      <c r="AC11" s="101"/>
      <c r="AD11" s="101"/>
      <c r="AE11" s="101"/>
      <c r="AF11" s="101"/>
      <c r="AG11" s="101"/>
      <c r="AH11" s="101"/>
      <c r="AI11" s="101"/>
      <c r="AJ11" s="100"/>
      <c r="AK11" s="100"/>
      <c r="AL11" s="100"/>
      <c r="AM11" s="100"/>
      <c r="AN11" s="100"/>
      <c r="AO11" s="100"/>
      <c r="AP11" s="100"/>
      <c r="AQ11" s="100"/>
      <c r="AR11" s="100"/>
      <c r="AS11" s="100"/>
      <c r="AT11" s="100"/>
      <c r="AU11" s="102"/>
      <c r="AV11" s="38"/>
      <c r="AW11" s="38"/>
      <c r="AX11" s="38"/>
      <c r="AY11" s="38"/>
    </row>
    <row r="12" spans="1:65" ht="7.5" customHeight="1" x14ac:dyDescent="0.3">
      <c r="A12" s="40" t="s">
        <v>26</v>
      </c>
      <c r="B12" s="310" t="s">
        <v>17</v>
      </c>
      <c r="C12" s="311"/>
      <c r="D12" s="311"/>
      <c r="E12" s="311"/>
      <c r="F12" s="311"/>
      <c r="G12" s="311"/>
      <c r="H12" s="404"/>
      <c r="I12" s="404"/>
      <c r="J12" s="405"/>
      <c r="K12" s="41" t="s">
        <v>75</v>
      </c>
      <c r="L12" s="95">
        <v>42387</v>
      </c>
      <c r="M12" s="98">
        <f t="shared" ref="M12" si="0">SUM(L13+1)</f>
        <v>42401</v>
      </c>
      <c r="N12" s="98">
        <f t="shared" ref="N12" si="1">SUM(M13+1)</f>
        <v>42415</v>
      </c>
      <c r="O12" s="98">
        <f t="shared" ref="O12" si="2">SUM(N13+1)</f>
        <v>42429</v>
      </c>
      <c r="P12" s="98">
        <f t="shared" ref="P12" si="3">SUM(O13+1)</f>
        <v>42443</v>
      </c>
      <c r="Q12" s="98">
        <f t="shared" ref="Q12" si="4">SUM(P13+1)</f>
        <v>42457</v>
      </c>
      <c r="R12" s="98">
        <f t="shared" ref="R12" si="5">SUM(Q13+1)</f>
        <v>42471</v>
      </c>
      <c r="S12" s="98">
        <f t="shared" ref="S12" si="6">SUM(R13+1)</f>
        <v>42485</v>
      </c>
      <c r="T12" s="98">
        <f t="shared" ref="T12" si="7">SUM(S13+1)</f>
        <v>42499</v>
      </c>
      <c r="U12" s="98">
        <f t="shared" ref="U12" si="8">SUM(T13+1)</f>
        <v>42513</v>
      </c>
      <c r="V12" s="98">
        <f t="shared" ref="V12" si="9">SUM(U13+1)</f>
        <v>42527</v>
      </c>
      <c r="W12" s="98">
        <f t="shared" ref="W12" si="10">SUM(V13+1)</f>
        <v>42541</v>
      </c>
      <c r="X12" s="98">
        <f t="shared" ref="X12" si="11">SUM(W13+1)</f>
        <v>42555</v>
      </c>
      <c r="Y12" s="98">
        <f t="shared" ref="Y12" si="12">SUM(X13+1)</f>
        <v>42569</v>
      </c>
      <c r="Z12" s="98">
        <f t="shared" ref="Z12" si="13">SUM(Y13+1)</f>
        <v>42583</v>
      </c>
      <c r="AA12" s="98">
        <f t="shared" ref="AA12" si="14">SUM(Z13+1)</f>
        <v>42597</v>
      </c>
      <c r="AB12" s="98">
        <f t="shared" ref="AB12" si="15">SUM(AA13+1)</f>
        <v>42611</v>
      </c>
      <c r="AC12" s="98">
        <f t="shared" ref="AC12" si="16">SUM(AB13+1)</f>
        <v>42625</v>
      </c>
      <c r="AD12" s="98">
        <f t="shared" ref="AD12" si="17">SUM(AC13+1)</f>
        <v>42639</v>
      </c>
      <c r="AE12" s="98">
        <f t="shared" ref="AE12" si="18">SUM(AD13+1)</f>
        <v>42653</v>
      </c>
      <c r="AF12" s="98">
        <f t="shared" ref="AF12" si="19">SUM(AE13+1)</f>
        <v>42667</v>
      </c>
      <c r="AG12" s="98">
        <f t="shared" ref="AG12" si="20">SUM(AF13+1)</f>
        <v>42681</v>
      </c>
      <c r="AH12" s="98">
        <f t="shared" ref="AH12" si="21">SUM(AG13+1)</f>
        <v>42695</v>
      </c>
      <c r="AI12" s="98">
        <f t="shared" ref="AI12" si="22">SUM(AH13+1)</f>
        <v>42709</v>
      </c>
      <c r="AJ12" s="98">
        <f t="shared" ref="AJ12" si="23">SUM(AI13+1)</f>
        <v>42723</v>
      </c>
      <c r="AK12" s="98">
        <f t="shared" ref="AK12" si="24">SUM(AJ13+1)</f>
        <v>42737</v>
      </c>
      <c r="AL12" s="98">
        <f t="shared" ref="AL12" si="25">SUM(AK13+1)</f>
        <v>42751</v>
      </c>
      <c r="AM12" s="98">
        <f t="shared" ref="AM12" si="26">SUM(AL13+1)</f>
        <v>42765</v>
      </c>
      <c r="AN12" s="98">
        <f t="shared" ref="AN12" si="27">SUM(AM13+1)</f>
        <v>42779</v>
      </c>
      <c r="AO12" s="98">
        <f t="shared" ref="AO12" si="28">SUM(AN13+1)</f>
        <v>42793</v>
      </c>
      <c r="AP12" s="98">
        <f t="shared" ref="AP12" si="29">SUM(AO13+1)</f>
        <v>42807</v>
      </c>
      <c r="AQ12" s="98">
        <f t="shared" ref="AQ12" si="30">SUM(AP13+1)</f>
        <v>42821</v>
      </c>
      <c r="AR12" s="98">
        <f t="shared" ref="AR12" si="31">SUM(AQ13+1)</f>
        <v>42835</v>
      </c>
      <c r="AS12" s="98">
        <f t="shared" ref="AS12" si="32">SUM(AR13+1)</f>
        <v>42849</v>
      </c>
      <c r="AT12" s="98">
        <f t="shared" ref="AT12" si="33">SUM(AS13+1)</f>
        <v>42863</v>
      </c>
      <c r="AU12" s="98">
        <f t="shared" ref="AU12" si="34">SUM(AT13+1)</f>
        <v>42877</v>
      </c>
      <c r="AV12" s="42"/>
      <c r="AW12" s="42"/>
      <c r="AX12" s="42"/>
      <c r="AY12" s="42"/>
      <c r="BA12" s="43"/>
      <c r="BB12" s="44"/>
      <c r="BC12" s="44"/>
    </row>
    <row r="13" spans="1:65" ht="7.5" customHeight="1" x14ac:dyDescent="0.3">
      <c r="A13" s="45" t="s">
        <v>29</v>
      </c>
      <c r="B13" s="383" t="s">
        <v>76</v>
      </c>
      <c r="C13" s="384"/>
      <c r="D13" s="384"/>
      <c r="E13" s="384"/>
      <c r="F13" s="384"/>
      <c r="G13" s="384"/>
      <c r="H13" s="384"/>
      <c r="I13" s="384"/>
      <c r="J13" s="46" t="s">
        <v>77</v>
      </c>
      <c r="K13" s="47" t="s">
        <v>78</v>
      </c>
      <c r="L13" s="99">
        <f>L12+13</f>
        <v>42400</v>
      </c>
      <c r="M13" s="99">
        <f t="shared" ref="M13:AU13" si="35">M12+13</f>
        <v>42414</v>
      </c>
      <c r="N13" s="99">
        <f t="shared" si="35"/>
        <v>42428</v>
      </c>
      <c r="O13" s="99">
        <f t="shared" si="35"/>
        <v>42442</v>
      </c>
      <c r="P13" s="99">
        <f t="shared" si="35"/>
        <v>42456</v>
      </c>
      <c r="Q13" s="99">
        <f t="shared" si="35"/>
        <v>42470</v>
      </c>
      <c r="R13" s="99">
        <f t="shared" si="35"/>
        <v>42484</v>
      </c>
      <c r="S13" s="99">
        <f t="shared" si="35"/>
        <v>42498</v>
      </c>
      <c r="T13" s="99">
        <f t="shared" si="35"/>
        <v>42512</v>
      </c>
      <c r="U13" s="99">
        <f t="shared" si="35"/>
        <v>42526</v>
      </c>
      <c r="V13" s="99">
        <f t="shared" si="35"/>
        <v>42540</v>
      </c>
      <c r="W13" s="99">
        <f t="shared" si="35"/>
        <v>42554</v>
      </c>
      <c r="X13" s="99">
        <f t="shared" si="35"/>
        <v>42568</v>
      </c>
      <c r="Y13" s="99">
        <f t="shared" si="35"/>
        <v>42582</v>
      </c>
      <c r="Z13" s="99">
        <f t="shared" si="35"/>
        <v>42596</v>
      </c>
      <c r="AA13" s="99">
        <f t="shared" si="35"/>
        <v>42610</v>
      </c>
      <c r="AB13" s="99">
        <f t="shared" si="35"/>
        <v>42624</v>
      </c>
      <c r="AC13" s="99">
        <f t="shared" si="35"/>
        <v>42638</v>
      </c>
      <c r="AD13" s="99">
        <f t="shared" si="35"/>
        <v>42652</v>
      </c>
      <c r="AE13" s="99">
        <f t="shared" si="35"/>
        <v>42666</v>
      </c>
      <c r="AF13" s="99">
        <f t="shared" si="35"/>
        <v>42680</v>
      </c>
      <c r="AG13" s="99">
        <f t="shared" si="35"/>
        <v>42694</v>
      </c>
      <c r="AH13" s="99">
        <f t="shared" si="35"/>
        <v>42708</v>
      </c>
      <c r="AI13" s="99">
        <f t="shared" si="35"/>
        <v>42722</v>
      </c>
      <c r="AJ13" s="99">
        <f t="shared" si="35"/>
        <v>42736</v>
      </c>
      <c r="AK13" s="99">
        <f t="shared" si="35"/>
        <v>42750</v>
      </c>
      <c r="AL13" s="99">
        <f t="shared" si="35"/>
        <v>42764</v>
      </c>
      <c r="AM13" s="99">
        <f t="shared" si="35"/>
        <v>42778</v>
      </c>
      <c r="AN13" s="99">
        <f t="shared" si="35"/>
        <v>42792</v>
      </c>
      <c r="AO13" s="99">
        <f t="shared" si="35"/>
        <v>42806</v>
      </c>
      <c r="AP13" s="99">
        <f t="shared" si="35"/>
        <v>42820</v>
      </c>
      <c r="AQ13" s="99">
        <f t="shared" si="35"/>
        <v>42834</v>
      </c>
      <c r="AR13" s="99">
        <f t="shared" si="35"/>
        <v>42848</v>
      </c>
      <c r="AS13" s="99">
        <f t="shared" si="35"/>
        <v>42862</v>
      </c>
      <c r="AT13" s="99">
        <f t="shared" si="35"/>
        <v>42876</v>
      </c>
      <c r="AU13" s="99">
        <f t="shared" si="35"/>
        <v>42890</v>
      </c>
      <c r="AV13" s="42"/>
      <c r="AW13" s="42"/>
      <c r="AX13" s="42"/>
      <c r="AY13" s="42"/>
      <c r="BA13" s="43"/>
      <c r="BB13" s="43"/>
      <c r="BC13" s="43"/>
      <c r="BE13" s="44"/>
    </row>
    <row r="14" spans="1:65" ht="8.25" customHeight="1" x14ac:dyDescent="0.3">
      <c r="A14" s="369">
        <v>1</v>
      </c>
      <c r="B14" s="345">
        <f>'WORK SHEET'!B19</f>
        <v>0</v>
      </c>
      <c r="C14" s="346"/>
      <c r="D14" s="346"/>
      <c r="E14" s="346"/>
      <c r="F14" s="346"/>
      <c r="G14" s="346"/>
      <c r="H14" s="346"/>
      <c r="I14" s="347"/>
      <c r="J14" s="367" t="e">
        <f>'WORK SHEET'!H19</f>
        <v>#DIV/0!</v>
      </c>
      <c r="K14" s="48">
        <f>SUM(L14:AU14)</f>
        <v>0</v>
      </c>
      <c r="L14" s="187"/>
      <c r="M14" s="75"/>
      <c r="N14" s="75"/>
      <c r="O14" s="75"/>
      <c r="P14" s="176"/>
      <c r="Q14" s="188"/>
      <c r="R14" s="177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49"/>
      <c r="AW14" s="49"/>
      <c r="AX14" s="49"/>
      <c r="AY14" s="49"/>
      <c r="BA14" s="50"/>
      <c r="BB14" s="36"/>
      <c r="BC14" s="51"/>
      <c r="BD14" s="51"/>
      <c r="BE14" s="52"/>
      <c r="BF14" s="52"/>
      <c r="BG14" s="52"/>
      <c r="BH14" s="52"/>
      <c r="BI14" s="52"/>
      <c r="BJ14" s="52"/>
      <c r="BK14" s="52"/>
      <c r="BL14" s="52"/>
      <c r="BM14" s="52"/>
    </row>
    <row r="15" spans="1:65" ht="8.25" customHeight="1" x14ac:dyDescent="0.3">
      <c r="A15" s="395"/>
      <c r="B15" s="348"/>
      <c r="C15" s="349"/>
      <c r="D15" s="349"/>
      <c r="E15" s="349"/>
      <c r="F15" s="349"/>
      <c r="G15" s="349"/>
      <c r="H15" s="349"/>
      <c r="I15" s="350"/>
      <c r="J15" s="368"/>
      <c r="K15" s="53">
        <f>SUM(N15:AU15)</f>
        <v>0</v>
      </c>
      <c r="L15" s="189"/>
      <c r="M15" s="191"/>
      <c r="N15" s="181"/>
      <c r="O15" s="76"/>
      <c r="P15" s="178"/>
      <c r="Q15" s="76"/>
      <c r="R15" s="179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  <c r="AT15" s="76"/>
      <c r="AU15" s="76"/>
      <c r="AV15" s="49"/>
      <c r="AW15" s="49"/>
      <c r="AX15" s="49"/>
      <c r="AY15" s="49"/>
      <c r="BA15" s="54"/>
      <c r="BB15" s="36"/>
      <c r="BC15" s="51"/>
      <c r="BD15" s="51"/>
      <c r="BE15" s="55"/>
      <c r="BF15" s="56"/>
      <c r="BG15" s="52"/>
      <c r="BH15" s="52"/>
      <c r="BI15" s="36"/>
      <c r="BJ15" s="55"/>
      <c r="BK15" s="55"/>
      <c r="BL15" s="52"/>
      <c r="BM15" s="52"/>
    </row>
    <row r="16" spans="1:65" ht="8.25" customHeight="1" x14ac:dyDescent="0.3">
      <c r="A16" s="382">
        <v>2</v>
      </c>
      <c r="B16" s="345">
        <f>'WORK SHEET'!B20</f>
        <v>0</v>
      </c>
      <c r="C16" s="346"/>
      <c r="D16" s="346"/>
      <c r="E16" s="346"/>
      <c r="F16" s="346"/>
      <c r="G16" s="346"/>
      <c r="H16" s="346"/>
      <c r="I16" s="347"/>
      <c r="J16" s="329" t="e">
        <f>'WORK SHEET'!H20</f>
        <v>#DIV/0!</v>
      </c>
      <c r="K16" s="57">
        <f t="shared" ref="K16:K78" si="36">SUM(L16:AU16)</f>
        <v>0</v>
      </c>
      <c r="L16" s="175"/>
      <c r="M16" s="171"/>
      <c r="N16" s="173"/>
      <c r="O16" s="180"/>
      <c r="P16" s="175"/>
      <c r="Q16" s="175"/>
      <c r="R16" s="175"/>
      <c r="S16" s="175"/>
      <c r="T16" s="175"/>
      <c r="U16" s="175"/>
      <c r="V16" s="175"/>
      <c r="W16" s="175"/>
      <c r="X16" s="175"/>
      <c r="Y16" s="175"/>
      <c r="Z16" s="175"/>
      <c r="AA16" s="175"/>
      <c r="AB16" s="175"/>
      <c r="AC16" s="175"/>
      <c r="AD16" s="175"/>
      <c r="AE16" s="175"/>
      <c r="AF16" s="175"/>
      <c r="AG16" s="175"/>
      <c r="AH16" s="175"/>
      <c r="AI16" s="175"/>
      <c r="AJ16" s="175"/>
      <c r="AK16" s="175"/>
      <c r="AL16" s="175"/>
      <c r="AM16" s="175"/>
      <c r="AN16" s="77"/>
      <c r="AO16" s="77"/>
      <c r="AP16" s="77"/>
      <c r="AQ16" s="77"/>
      <c r="AR16" s="77"/>
      <c r="AS16" s="77"/>
      <c r="AT16" s="77"/>
      <c r="AU16" s="77"/>
      <c r="AV16" s="49"/>
      <c r="AW16" s="49"/>
      <c r="AX16" s="49"/>
      <c r="AY16" s="49"/>
      <c r="BA16" s="54"/>
      <c r="BB16" s="36"/>
      <c r="BC16" s="51"/>
      <c r="BD16" s="51"/>
      <c r="BE16" s="55"/>
      <c r="BF16" s="56"/>
      <c r="BG16" s="52"/>
      <c r="BH16" s="52"/>
      <c r="BI16" s="36"/>
      <c r="BJ16" s="55"/>
      <c r="BK16" s="55"/>
      <c r="BL16" s="52"/>
      <c r="BM16" s="52"/>
    </row>
    <row r="17" spans="1:65" ht="8.25" customHeight="1" x14ac:dyDescent="0.3">
      <c r="A17" s="382"/>
      <c r="B17" s="348"/>
      <c r="C17" s="349"/>
      <c r="D17" s="349"/>
      <c r="E17" s="349"/>
      <c r="F17" s="349"/>
      <c r="G17" s="349"/>
      <c r="H17" s="349"/>
      <c r="I17" s="350"/>
      <c r="J17" s="330"/>
      <c r="K17" s="58">
        <f t="shared" si="36"/>
        <v>0</v>
      </c>
      <c r="L17" s="78"/>
      <c r="M17" s="182"/>
      <c r="N17" s="184"/>
      <c r="O17" s="183"/>
      <c r="P17" s="190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8"/>
      <c r="AU17" s="78"/>
      <c r="AV17" s="49"/>
      <c r="AW17" s="49"/>
      <c r="AX17" s="49"/>
      <c r="AY17" s="49"/>
      <c r="BA17" s="50"/>
      <c r="BB17" s="36"/>
      <c r="BC17" s="51"/>
      <c r="BD17" s="51"/>
      <c r="BE17" s="55"/>
      <c r="BF17" s="56"/>
      <c r="BG17" s="52"/>
      <c r="BH17" s="52"/>
      <c r="BI17" s="36"/>
      <c r="BJ17" s="55"/>
      <c r="BK17" s="55"/>
      <c r="BL17" s="52"/>
      <c r="BM17" s="52"/>
    </row>
    <row r="18" spans="1:65" ht="8.25" customHeight="1" x14ac:dyDescent="0.3">
      <c r="A18" s="382">
        <v>3</v>
      </c>
      <c r="B18" s="345">
        <f>'WORK SHEET'!B21</f>
        <v>0</v>
      </c>
      <c r="C18" s="346"/>
      <c r="D18" s="346"/>
      <c r="E18" s="346"/>
      <c r="F18" s="346"/>
      <c r="G18" s="346"/>
      <c r="H18" s="346"/>
      <c r="I18" s="347"/>
      <c r="J18" s="329" t="e">
        <f>'WORK SHEET'!H21</f>
        <v>#DIV/0!</v>
      </c>
      <c r="K18" s="59">
        <f t="shared" si="36"/>
        <v>0</v>
      </c>
      <c r="L18" s="77"/>
      <c r="M18" s="77"/>
      <c r="N18" s="77"/>
      <c r="O18" s="185"/>
      <c r="P18" s="75"/>
      <c r="Q18" s="186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49"/>
      <c r="AW18" s="49"/>
      <c r="AX18" s="49"/>
      <c r="AY18" s="49"/>
      <c r="BA18" s="50"/>
      <c r="BB18" s="36"/>
      <c r="BC18" s="51"/>
      <c r="BD18" s="51"/>
      <c r="BE18" s="55"/>
      <c r="BF18" s="56"/>
      <c r="BG18" s="52"/>
      <c r="BH18" s="52"/>
      <c r="BI18" s="36"/>
      <c r="BJ18" s="55"/>
      <c r="BK18" s="55"/>
      <c r="BL18" s="52"/>
      <c r="BM18" s="52"/>
    </row>
    <row r="19" spans="1:65" ht="8.25" customHeight="1" x14ac:dyDescent="0.3">
      <c r="A19" s="382"/>
      <c r="B19" s="348"/>
      <c r="C19" s="349"/>
      <c r="D19" s="349"/>
      <c r="E19" s="349"/>
      <c r="F19" s="349"/>
      <c r="G19" s="349"/>
      <c r="H19" s="349"/>
      <c r="I19" s="350"/>
      <c r="J19" s="330"/>
      <c r="K19" s="58">
        <f t="shared" si="36"/>
        <v>0</v>
      </c>
      <c r="L19" s="78"/>
      <c r="M19" s="78"/>
      <c r="N19" s="78"/>
      <c r="O19" s="182"/>
      <c r="P19" s="184"/>
      <c r="Q19" s="183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  <c r="AT19" s="78"/>
      <c r="AU19" s="78"/>
      <c r="AV19" s="49"/>
      <c r="AW19" s="49"/>
      <c r="AX19" s="49"/>
      <c r="AY19" s="49"/>
      <c r="BA19" s="50"/>
      <c r="BB19" s="36"/>
      <c r="BC19" s="51"/>
      <c r="BD19" s="51"/>
      <c r="BE19" s="55"/>
      <c r="BF19" s="56"/>
      <c r="BG19" s="52"/>
      <c r="BH19" s="52"/>
      <c r="BI19" s="36"/>
      <c r="BJ19" s="55"/>
      <c r="BK19" s="55"/>
      <c r="BL19" s="52"/>
      <c r="BM19" s="52"/>
    </row>
    <row r="20" spans="1:65" ht="8.25" customHeight="1" x14ac:dyDescent="0.3">
      <c r="A20" s="369">
        <v>4</v>
      </c>
      <c r="B20" s="345">
        <f>'WORK SHEET'!B22</f>
        <v>0</v>
      </c>
      <c r="C20" s="346"/>
      <c r="D20" s="346"/>
      <c r="E20" s="346"/>
      <c r="F20" s="346"/>
      <c r="G20" s="346"/>
      <c r="H20" s="346"/>
      <c r="I20" s="347"/>
      <c r="J20" s="329" t="e">
        <f>'WORK SHEET'!H22</f>
        <v>#DIV/0!</v>
      </c>
      <c r="K20" s="59">
        <f t="shared" si="36"/>
        <v>0</v>
      </c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49"/>
      <c r="AW20" s="49"/>
      <c r="AX20" s="49"/>
      <c r="AY20" s="49"/>
      <c r="BA20" s="60"/>
      <c r="BB20" s="36"/>
      <c r="BC20" s="51"/>
      <c r="BD20" s="51"/>
      <c r="BE20" s="55"/>
      <c r="BF20" s="56"/>
      <c r="BG20" s="52"/>
      <c r="BH20" s="52"/>
      <c r="BI20" s="36"/>
      <c r="BJ20" s="55"/>
      <c r="BK20" s="55"/>
      <c r="BL20" s="52"/>
      <c r="BM20" s="52"/>
    </row>
    <row r="21" spans="1:65" ht="8.25" customHeight="1" x14ac:dyDescent="0.3">
      <c r="A21" s="370"/>
      <c r="B21" s="348"/>
      <c r="C21" s="349"/>
      <c r="D21" s="349"/>
      <c r="E21" s="349"/>
      <c r="F21" s="349"/>
      <c r="G21" s="349"/>
      <c r="H21" s="349"/>
      <c r="I21" s="350"/>
      <c r="J21" s="330"/>
      <c r="K21" s="58">
        <f t="shared" si="36"/>
        <v>0</v>
      </c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  <c r="AT21" s="78"/>
      <c r="AU21" s="78"/>
      <c r="AV21" s="49"/>
      <c r="AW21" s="49"/>
      <c r="AX21" s="49"/>
      <c r="AY21" s="49"/>
      <c r="BA21" s="60"/>
      <c r="BB21" s="36"/>
      <c r="BC21" s="51"/>
      <c r="BD21" s="51"/>
      <c r="BE21" s="55"/>
      <c r="BF21" s="56"/>
      <c r="BG21" s="52"/>
      <c r="BH21" s="52"/>
      <c r="BI21" s="36"/>
      <c r="BJ21" s="55"/>
      <c r="BK21" s="55"/>
      <c r="BL21" s="52"/>
      <c r="BM21" s="52"/>
    </row>
    <row r="22" spans="1:65" ht="8.25" customHeight="1" x14ac:dyDescent="0.3">
      <c r="A22" s="369">
        <v>5</v>
      </c>
      <c r="B22" s="345">
        <f>'WORK SHEET'!B23</f>
        <v>0</v>
      </c>
      <c r="C22" s="346"/>
      <c r="D22" s="346"/>
      <c r="E22" s="346"/>
      <c r="F22" s="346"/>
      <c r="G22" s="346"/>
      <c r="H22" s="346"/>
      <c r="I22" s="347"/>
      <c r="J22" s="329" t="e">
        <f>'WORK SHEET'!H23</f>
        <v>#DIV/0!</v>
      </c>
      <c r="K22" s="59">
        <f t="shared" si="36"/>
        <v>0</v>
      </c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49"/>
      <c r="AW22" s="49"/>
      <c r="AX22" s="49"/>
      <c r="AY22" s="49"/>
      <c r="BA22" s="60"/>
      <c r="BB22" s="36"/>
      <c r="BC22" s="51"/>
      <c r="BD22" s="51"/>
      <c r="BE22" s="55"/>
      <c r="BF22" s="56"/>
      <c r="BG22" s="52"/>
      <c r="BH22" s="52"/>
      <c r="BI22" s="36"/>
      <c r="BJ22" s="55"/>
      <c r="BK22" s="55"/>
      <c r="BL22" s="52"/>
      <c r="BM22" s="52"/>
    </row>
    <row r="23" spans="1:65" ht="8.25" customHeight="1" x14ac:dyDescent="0.3">
      <c r="A23" s="370"/>
      <c r="B23" s="348"/>
      <c r="C23" s="349"/>
      <c r="D23" s="349"/>
      <c r="E23" s="349"/>
      <c r="F23" s="349"/>
      <c r="G23" s="349"/>
      <c r="H23" s="349"/>
      <c r="I23" s="350"/>
      <c r="J23" s="330"/>
      <c r="K23" s="58">
        <f t="shared" si="36"/>
        <v>0</v>
      </c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78"/>
      <c r="AO23" s="78"/>
      <c r="AP23" s="78"/>
      <c r="AQ23" s="78"/>
      <c r="AR23" s="78"/>
      <c r="AS23" s="78"/>
      <c r="AT23" s="78"/>
      <c r="AU23" s="78"/>
      <c r="AV23" s="49"/>
      <c r="AW23" s="49"/>
      <c r="AX23" s="49"/>
      <c r="AY23" s="49"/>
      <c r="BA23" s="50"/>
      <c r="BB23" s="36"/>
      <c r="BC23" s="51"/>
      <c r="BD23" s="51"/>
      <c r="BE23" s="55"/>
      <c r="BF23" s="56"/>
      <c r="BG23" s="52"/>
      <c r="BH23" s="52"/>
      <c r="BI23" s="36"/>
      <c r="BJ23" s="55"/>
      <c r="BK23" s="55"/>
      <c r="BL23" s="52"/>
      <c r="BM23" s="52"/>
    </row>
    <row r="24" spans="1:65" ht="8.25" customHeight="1" x14ac:dyDescent="0.3">
      <c r="A24" s="369">
        <v>6</v>
      </c>
      <c r="B24" s="345">
        <f>'WORK SHEET'!B24</f>
        <v>0</v>
      </c>
      <c r="C24" s="346"/>
      <c r="D24" s="346"/>
      <c r="E24" s="346"/>
      <c r="F24" s="346"/>
      <c r="G24" s="346"/>
      <c r="H24" s="346"/>
      <c r="I24" s="347"/>
      <c r="J24" s="329" t="e">
        <f>'WORK SHEET'!H24</f>
        <v>#DIV/0!</v>
      </c>
      <c r="K24" s="59">
        <f t="shared" si="36"/>
        <v>0</v>
      </c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49"/>
      <c r="AW24" s="49"/>
      <c r="AX24" s="49"/>
      <c r="AY24" s="49"/>
      <c r="BA24" s="50"/>
      <c r="BB24" s="36"/>
      <c r="BC24" s="51"/>
      <c r="BD24" s="51"/>
      <c r="BE24" s="55"/>
      <c r="BF24" s="56"/>
      <c r="BG24" s="52"/>
      <c r="BH24" s="52"/>
      <c r="BI24" s="52"/>
      <c r="BJ24" s="55"/>
      <c r="BK24" s="55"/>
      <c r="BL24" s="52"/>
      <c r="BM24" s="52"/>
    </row>
    <row r="25" spans="1:65" ht="8.25" customHeight="1" x14ac:dyDescent="0.3">
      <c r="A25" s="370"/>
      <c r="B25" s="348"/>
      <c r="C25" s="349"/>
      <c r="D25" s="349"/>
      <c r="E25" s="349"/>
      <c r="F25" s="349"/>
      <c r="G25" s="349"/>
      <c r="H25" s="349"/>
      <c r="I25" s="350"/>
      <c r="J25" s="330"/>
      <c r="K25" s="58">
        <f t="shared" si="36"/>
        <v>0</v>
      </c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49"/>
      <c r="AW25" s="49"/>
      <c r="AX25" s="49"/>
      <c r="AY25" s="49"/>
      <c r="BA25" s="50"/>
      <c r="BB25" s="36"/>
      <c r="BC25" s="51"/>
      <c r="BD25" s="51"/>
      <c r="BE25" s="55"/>
      <c r="BF25" s="56"/>
      <c r="BG25" s="52"/>
      <c r="BH25" s="52"/>
      <c r="BI25" s="52"/>
      <c r="BJ25" s="61"/>
      <c r="BK25" s="61"/>
      <c r="BL25" s="52"/>
      <c r="BM25" s="52"/>
    </row>
    <row r="26" spans="1:65" ht="8.25" customHeight="1" x14ac:dyDescent="0.3">
      <c r="A26" s="369">
        <v>7</v>
      </c>
      <c r="B26" s="345">
        <f>'WORK SHEET'!B25</f>
        <v>0</v>
      </c>
      <c r="C26" s="346"/>
      <c r="D26" s="346"/>
      <c r="E26" s="346"/>
      <c r="F26" s="346"/>
      <c r="G26" s="346"/>
      <c r="H26" s="346"/>
      <c r="I26" s="347"/>
      <c r="J26" s="329" t="e">
        <f>'WORK SHEET'!H25</f>
        <v>#DIV/0!</v>
      </c>
      <c r="K26" s="59">
        <f t="shared" si="36"/>
        <v>0</v>
      </c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49"/>
      <c r="AW26" s="49"/>
      <c r="AX26" s="49"/>
      <c r="AY26" s="49"/>
      <c r="BA26" s="50"/>
      <c r="BB26" s="36"/>
      <c r="BC26" s="51"/>
      <c r="BD26" s="51"/>
      <c r="BE26" s="55"/>
      <c r="BF26" s="56"/>
      <c r="BG26" s="52"/>
      <c r="BH26" s="52"/>
      <c r="BI26" s="52"/>
      <c r="BJ26" s="52"/>
      <c r="BK26" s="62"/>
      <c r="BL26" s="52"/>
      <c r="BM26" s="52"/>
    </row>
    <row r="27" spans="1:65" ht="8.25" customHeight="1" x14ac:dyDescent="0.3">
      <c r="A27" s="370"/>
      <c r="B27" s="348"/>
      <c r="C27" s="349"/>
      <c r="D27" s="349"/>
      <c r="E27" s="349"/>
      <c r="F27" s="349"/>
      <c r="G27" s="349"/>
      <c r="H27" s="349"/>
      <c r="I27" s="350"/>
      <c r="J27" s="330"/>
      <c r="K27" s="58">
        <f t="shared" si="36"/>
        <v>0</v>
      </c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8"/>
      <c r="AV27" s="49"/>
      <c r="AW27" s="49"/>
      <c r="AX27" s="49"/>
      <c r="AY27" s="49"/>
      <c r="BA27" s="50"/>
      <c r="BB27" s="36"/>
      <c r="BC27" s="51"/>
      <c r="BD27" s="51"/>
      <c r="BE27" s="55"/>
      <c r="BF27" s="56"/>
      <c r="BG27" s="52"/>
      <c r="BH27" s="52"/>
      <c r="BI27" s="52"/>
      <c r="BJ27" s="52"/>
      <c r="BK27" s="52"/>
      <c r="BL27" s="52"/>
      <c r="BM27" s="52"/>
    </row>
    <row r="28" spans="1:65" ht="8.25" customHeight="1" x14ac:dyDescent="0.3">
      <c r="A28" s="369">
        <v>8</v>
      </c>
      <c r="B28" s="345">
        <f>'WORK SHEET'!B26</f>
        <v>0</v>
      </c>
      <c r="C28" s="346"/>
      <c r="D28" s="346"/>
      <c r="E28" s="346"/>
      <c r="F28" s="346"/>
      <c r="G28" s="346"/>
      <c r="H28" s="346"/>
      <c r="I28" s="347"/>
      <c r="J28" s="329" t="e">
        <f>'WORK SHEET'!H26</f>
        <v>#DIV/0!</v>
      </c>
      <c r="K28" s="59">
        <f t="shared" si="36"/>
        <v>0</v>
      </c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49"/>
      <c r="AW28" s="49"/>
      <c r="AX28" s="49"/>
      <c r="AY28" s="49"/>
      <c r="BA28" s="50"/>
      <c r="BB28" s="36"/>
      <c r="BC28" s="51"/>
      <c r="BD28" s="51"/>
      <c r="BE28" s="55"/>
      <c r="BF28" s="56"/>
      <c r="BG28" s="52"/>
      <c r="BH28" s="52"/>
      <c r="BI28" s="52"/>
      <c r="BJ28" s="52"/>
      <c r="BK28" s="62"/>
      <c r="BL28" s="52"/>
      <c r="BM28" s="52"/>
    </row>
    <row r="29" spans="1:65" ht="8.25" customHeight="1" x14ac:dyDescent="0.3">
      <c r="A29" s="370"/>
      <c r="B29" s="348"/>
      <c r="C29" s="349"/>
      <c r="D29" s="349"/>
      <c r="E29" s="349"/>
      <c r="F29" s="349"/>
      <c r="G29" s="349"/>
      <c r="H29" s="349"/>
      <c r="I29" s="350"/>
      <c r="J29" s="330"/>
      <c r="K29" s="58">
        <f t="shared" si="36"/>
        <v>0</v>
      </c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8"/>
      <c r="AU29" s="78"/>
      <c r="AV29" s="49"/>
      <c r="AW29" s="49"/>
      <c r="AX29" s="49"/>
      <c r="AY29" s="49"/>
      <c r="BA29" s="50"/>
      <c r="BB29" s="36"/>
      <c r="BC29" s="51"/>
      <c r="BD29" s="51"/>
      <c r="BE29" s="55"/>
      <c r="BF29" s="56"/>
      <c r="BG29" s="52"/>
      <c r="BH29" s="52"/>
      <c r="BI29" s="52"/>
      <c r="BJ29" s="52"/>
      <c r="BK29" s="52"/>
      <c r="BL29" s="52"/>
      <c r="BM29" s="52"/>
    </row>
    <row r="30" spans="1:65" ht="8.25" customHeight="1" x14ac:dyDescent="0.3">
      <c r="A30" s="369">
        <v>9</v>
      </c>
      <c r="B30" s="345">
        <f>'WORK SHEET'!B27</f>
        <v>0</v>
      </c>
      <c r="C30" s="346"/>
      <c r="D30" s="346"/>
      <c r="E30" s="346"/>
      <c r="F30" s="346"/>
      <c r="G30" s="346"/>
      <c r="H30" s="346"/>
      <c r="I30" s="347"/>
      <c r="J30" s="329" t="e">
        <f>'WORK SHEET'!H27</f>
        <v>#DIV/0!</v>
      </c>
      <c r="K30" s="59">
        <f t="shared" si="36"/>
        <v>0</v>
      </c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49"/>
      <c r="AW30" s="49"/>
      <c r="AX30" s="49"/>
      <c r="AY30" s="49"/>
      <c r="BA30" s="50"/>
      <c r="BB30" s="36"/>
      <c r="BC30" s="51"/>
      <c r="BD30" s="51"/>
      <c r="BE30" s="55"/>
      <c r="BF30" s="56"/>
      <c r="BG30" s="52"/>
      <c r="BH30" s="52"/>
      <c r="BI30" s="52"/>
      <c r="BJ30" s="52"/>
      <c r="BK30" s="52"/>
      <c r="BL30" s="52"/>
      <c r="BM30" s="52"/>
    </row>
    <row r="31" spans="1:65" ht="8.25" customHeight="1" x14ac:dyDescent="0.3">
      <c r="A31" s="370"/>
      <c r="B31" s="348"/>
      <c r="C31" s="349"/>
      <c r="D31" s="349"/>
      <c r="E31" s="349"/>
      <c r="F31" s="349"/>
      <c r="G31" s="349"/>
      <c r="H31" s="349"/>
      <c r="I31" s="350"/>
      <c r="J31" s="330"/>
      <c r="K31" s="58">
        <f t="shared" si="36"/>
        <v>0</v>
      </c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49"/>
      <c r="AW31" s="49"/>
      <c r="AX31" s="49"/>
      <c r="AY31" s="49"/>
      <c r="BA31" s="50"/>
      <c r="BB31" s="36"/>
      <c r="BC31" s="51"/>
      <c r="BD31" s="51"/>
      <c r="BE31" s="55"/>
      <c r="BF31" s="56"/>
      <c r="BG31" s="52"/>
      <c r="BH31" s="52"/>
      <c r="BI31" s="52"/>
      <c r="BJ31" s="52"/>
      <c r="BK31" s="52"/>
      <c r="BL31" s="52"/>
      <c r="BM31" s="52"/>
    </row>
    <row r="32" spans="1:65" ht="8.25" customHeight="1" x14ac:dyDescent="0.3">
      <c r="A32" s="369">
        <v>10</v>
      </c>
      <c r="B32" s="345">
        <f>'WORK SHEET'!B28</f>
        <v>0</v>
      </c>
      <c r="C32" s="346"/>
      <c r="D32" s="346"/>
      <c r="E32" s="346"/>
      <c r="F32" s="346"/>
      <c r="G32" s="346"/>
      <c r="H32" s="346"/>
      <c r="I32" s="347"/>
      <c r="J32" s="329" t="e">
        <f>'WORK SHEET'!H28</f>
        <v>#DIV/0!</v>
      </c>
      <c r="K32" s="59">
        <f t="shared" si="36"/>
        <v>0</v>
      </c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49"/>
      <c r="AW32" s="49"/>
      <c r="AX32" s="49"/>
      <c r="AY32" s="49"/>
      <c r="BA32" s="50"/>
      <c r="BB32" s="36"/>
      <c r="BC32" s="51"/>
      <c r="BD32" s="51"/>
      <c r="BE32" s="55"/>
      <c r="BF32" s="56"/>
      <c r="BG32" s="52"/>
      <c r="BH32" s="52"/>
      <c r="BI32" s="52"/>
      <c r="BJ32" s="52"/>
      <c r="BK32" s="52"/>
      <c r="BL32" s="52"/>
      <c r="BM32" s="52"/>
    </row>
    <row r="33" spans="1:65" ht="8.25" customHeight="1" x14ac:dyDescent="0.3">
      <c r="A33" s="370"/>
      <c r="B33" s="348"/>
      <c r="C33" s="349"/>
      <c r="D33" s="349"/>
      <c r="E33" s="349"/>
      <c r="F33" s="349"/>
      <c r="G33" s="349"/>
      <c r="H33" s="349"/>
      <c r="I33" s="350"/>
      <c r="J33" s="330"/>
      <c r="K33" s="58">
        <f t="shared" si="36"/>
        <v>0</v>
      </c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49"/>
      <c r="AW33" s="49"/>
      <c r="AX33" s="49"/>
      <c r="AY33" s="49"/>
      <c r="BA33" s="50"/>
      <c r="BB33" s="36"/>
      <c r="BC33" s="51"/>
      <c r="BD33" s="51"/>
      <c r="BE33" s="55"/>
      <c r="BF33" s="56"/>
      <c r="BG33" s="52"/>
      <c r="BH33" s="52"/>
      <c r="BI33" s="52"/>
      <c r="BJ33" s="52"/>
      <c r="BK33" s="52"/>
      <c r="BL33" s="52"/>
      <c r="BM33" s="52"/>
    </row>
    <row r="34" spans="1:65" ht="8.25" customHeight="1" x14ac:dyDescent="0.3">
      <c r="A34" s="369">
        <v>11</v>
      </c>
      <c r="B34" s="345">
        <f>'WORK SHEET'!B29</f>
        <v>0</v>
      </c>
      <c r="C34" s="346"/>
      <c r="D34" s="346"/>
      <c r="E34" s="346"/>
      <c r="F34" s="346"/>
      <c r="G34" s="346"/>
      <c r="H34" s="346"/>
      <c r="I34" s="347"/>
      <c r="J34" s="329" t="e">
        <f>'WORK SHEET'!H29</f>
        <v>#DIV/0!</v>
      </c>
      <c r="K34" s="59">
        <f t="shared" si="36"/>
        <v>0</v>
      </c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49"/>
      <c r="AW34" s="49"/>
      <c r="AX34" s="49"/>
      <c r="AY34" s="49"/>
      <c r="BA34" s="50"/>
      <c r="BB34" s="36"/>
      <c r="BC34" s="51"/>
      <c r="BD34" s="51"/>
      <c r="BE34" s="55"/>
      <c r="BF34" s="56"/>
      <c r="BG34" s="52"/>
      <c r="BH34" s="52"/>
      <c r="BI34" s="52"/>
      <c r="BJ34" s="52"/>
      <c r="BK34" s="52"/>
      <c r="BL34" s="52"/>
      <c r="BM34" s="52"/>
    </row>
    <row r="35" spans="1:65" ht="8.25" customHeight="1" x14ac:dyDescent="0.3">
      <c r="A35" s="370"/>
      <c r="B35" s="348"/>
      <c r="C35" s="349"/>
      <c r="D35" s="349"/>
      <c r="E35" s="349"/>
      <c r="F35" s="349"/>
      <c r="G35" s="349"/>
      <c r="H35" s="349"/>
      <c r="I35" s="350"/>
      <c r="J35" s="330"/>
      <c r="K35" s="58">
        <f t="shared" si="36"/>
        <v>0</v>
      </c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49"/>
      <c r="AW35" s="49"/>
      <c r="AX35" s="49"/>
      <c r="AY35" s="49"/>
      <c r="BA35" s="50"/>
      <c r="BB35" s="36"/>
      <c r="BC35" s="51"/>
      <c r="BD35" s="51"/>
      <c r="BE35" s="55"/>
      <c r="BF35" s="56"/>
      <c r="BG35" s="52"/>
      <c r="BH35" s="52"/>
      <c r="BI35" s="52"/>
      <c r="BJ35" s="63"/>
      <c r="BK35" s="52"/>
      <c r="BL35" s="52"/>
      <c r="BM35" s="52"/>
    </row>
    <row r="36" spans="1:65" ht="8.25" customHeight="1" x14ac:dyDescent="0.3">
      <c r="A36" s="369">
        <v>12</v>
      </c>
      <c r="B36" s="345">
        <f>'WORK SHEET'!B30</f>
        <v>0</v>
      </c>
      <c r="C36" s="346"/>
      <c r="D36" s="346"/>
      <c r="E36" s="346"/>
      <c r="F36" s="346"/>
      <c r="G36" s="346"/>
      <c r="H36" s="346"/>
      <c r="I36" s="347"/>
      <c r="J36" s="329" t="e">
        <f>'WORK SHEET'!H30</f>
        <v>#DIV/0!</v>
      </c>
      <c r="K36" s="59">
        <f t="shared" si="36"/>
        <v>0</v>
      </c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49"/>
      <c r="AW36" s="49"/>
      <c r="AX36" s="49"/>
      <c r="AY36" s="49"/>
      <c r="BA36" s="50"/>
      <c r="BB36" s="36"/>
      <c r="BC36" s="51"/>
      <c r="BD36" s="51"/>
      <c r="BE36" s="55"/>
      <c r="BF36" s="56"/>
      <c r="BG36" s="52"/>
      <c r="BH36" s="52"/>
      <c r="BI36" s="52"/>
      <c r="BJ36" s="63"/>
      <c r="BK36" s="52"/>
      <c r="BL36" s="52"/>
      <c r="BM36" s="52"/>
    </row>
    <row r="37" spans="1:65" ht="8.25" customHeight="1" x14ac:dyDescent="0.3">
      <c r="A37" s="370"/>
      <c r="B37" s="348"/>
      <c r="C37" s="349"/>
      <c r="D37" s="349"/>
      <c r="E37" s="349"/>
      <c r="F37" s="349"/>
      <c r="G37" s="349"/>
      <c r="H37" s="349"/>
      <c r="I37" s="350"/>
      <c r="J37" s="330"/>
      <c r="K37" s="58">
        <f t="shared" si="36"/>
        <v>0</v>
      </c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78"/>
      <c r="AV37" s="49"/>
      <c r="AW37" s="49"/>
      <c r="AX37" s="49"/>
      <c r="AY37" s="49"/>
      <c r="BA37" s="50"/>
      <c r="BB37" s="36"/>
      <c r="BC37" s="51"/>
      <c r="BD37" s="51"/>
      <c r="BE37" s="55"/>
      <c r="BF37" s="56"/>
      <c r="BG37" s="52"/>
      <c r="BH37" s="52"/>
      <c r="BI37" s="52"/>
      <c r="BJ37" s="52"/>
      <c r="BK37" s="52"/>
      <c r="BL37" s="52"/>
      <c r="BM37" s="52"/>
    </row>
    <row r="38" spans="1:65" ht="8.25" customHeight="1" x14ac:dyDescent="0.3">
      <c r="A38" s="369">
        <v>13</v>
      </c>
      <c r="B38" s="345">
        <f>'WORK SHEET'!B31</f>
        <v>0</v>
      </c>
      <c r="C38" s="346"/>
      <c r="D38" s="346"/>
      <c r="E38" s="346"/>
      <c r="F38" s="346"/>
      <c r="G38" s="346"/>
      <c r="H38" s="346"/>
      <c r="I38" s="347"/>
      <c r="J38" s="329" t="e">
        <f>'WORK SHEET'!H31</f>
        <v>#DIV/0!</v>
      </c>
      <c r="K38" s="59">
        <f t="shared" si="36"/>
        <v>0</v>
      </c>
      <c r="L38" s="77"/>
      <c r="M38" s="77"/>
      <c r="N38" s="77"/>
      <c r="O38" s="172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49"/>
      <c r="AW38" s="49"/>
      <c r="AX38" s="49"/>
      <c r="AY38" s="49"/>
      <c r="BA38" s="50"/>
      <c r="BB38" s="36"/>
      <c r="BC38" s="51"/>
      <c r="BD38" s="51"/>
      <c r="BE38" s="55"/>
      <c r="BF38" s="56"/>
      <c r="BG38" s="52"/>
      <c r="BH38" s="52"/>
      <c r="BI38" s="52"/>
      <c r="BJ38" s="52"/>
      <c r="BK38" s="52"/>
      <c r="BL38" s="52"/>
      <c r="BM38" s="52"/>
    </row>
    <row r="39" spans="1:65" ht="8.25" customHeight="1" x14ac:dyDescent="0.3">
      <c r="A39" s="370"/>
      <c r="B39" s="348"/>
      <c r="C39" s="349"/>
      <c r="D39" s="349"/>
      <c r="E39" s="349"/>
      <c r="F39" s="349"/>
      <c r="G39" s="349"/>
      <c r="H39" s="349"/>
      <c r="I39" s="350"/>
      <c r="J39" s="330"/>
      <c r="K39" s="58">
        <f t="shared" si="36"/>
        <v>0</v>
      </c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78"/>
      <c r="AO39" s="78"/>
      <c r="AP39" s="78"/>
      <c r="AQ39" s="78"/>
      <c r="AR39" s="78"/>
      <c r="AS39" s="78"/>
      <c r="AT39" s="78"/>
      <c r="AU39" s="78"/>
      <c r="AV39" s="49"/>
      <c r="AW39" s="49"/>
      <c r="AX39" s="49"/>
      <c r="AY39" s="49"/>
      <c r="BA39" s="50"/>
      <c r="BB39" s="36"/>
      <c r="BC39" s="51"/>
      <c r="BD39" s="51"/>
      <c r="BE39" s="55"/>
      <c r="BF39" s="56"/>
      <c r="BG39" s="52"/>
      <c r="BH39" s="52"/>
      <c r="BI39" s="52"/>
      <c r="BJ39" s="52"/>
      <c r="BK39" s="52"/>
      <c r="BL39" s="52"/>
      <c r="BM39" s="52"/>
    </row>
    <row r="40" spans="1:65" ht="8.25" customHeight="1" x14ac:dyDescent="0.3">
      <c r="A40" s="369">
        <v>14</v>
      </c>
      <c r="B40" s="345">
        <f>'WORK SHEET'!B32</f>
        <v>0</v>
      </c>
      <c r="C40" s="346"/>
      <c r="D40" s="346"/>
      <c r="E40" s="346"/>
      <c r="F40" s="346"/>
      <c r="G40" s="346"/>
      <c r="H40" s="346"/>
      <c r="I40" s="347"/>
      <c r="J40" s="329" t="e">
        <f>'WORK SHEET'!H32</f>
        <v>#DIV/0!</v>
      </c>
      <c r="K40" s="59">
        <f t="shared" si="36"/>
        <v>0</v>
      </c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49"/>
      <c r="AW40" s="49"/>
      <c r="AX40" s="49"/>
      <c r="AY40" s="49"/>
      <c r="BA40" s="50"/>
      <c r="BB40" s="36"/>
      <c r="BC40" s="51"/>
      <c r="BD40" s="51"/>
      <c r="BE40" s="55"/>
      <c r="BF40" s="56"/>
      <c r="BG40" s="52"/>
      <c r="BH40" s="52"/>
      <c r="BI40" s="52"/>
      <c r="BJ40" s="52"/>
      <c r="BK40" s="52"/>
      <c r="BL40" s="52"/>
      <c r="BM40" s="52"/>
    </row>
    <row r="41" spans="1:65" ht="8.25" customHeight="1" x14ac:dyDescent="0.3">
      <c r="A41" s="370"/>
      <c r="B41" s="348"/>
      <c r="C41" s="349"/>
      <c r="D41" s="349"/>
      <c r="E41" s="349"/>
      <c r="F41" s="349"/>
      <c r="G41" s="349"/>
      <c r="H41" s="349"/>
      <c r="I41" s="350"/>
      <c r="J41" s="330"/>
      <c r="K41" s="58">
        <f t="shared" si="36"/>
        <v>0</v>
      </c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78"/>
      <c r="AS41" s="78"/>
      <c r="AT41" s="78"/>
      <c r="AU41" s="78"/>
      <c r="AV41" s="49"/>
      <c r="AW41" s="49"/>
      <c r="AX41" s="49"/>
      <c r="AY41" s="49"/>
      <c r="BA41" s="50"/>
      <c r="BB41" s="36"/>
      <c r="BC41" s="51"/>
      <c r="BD41" s="51"/>
      <c r="BE41" s="55"/>
      <c r="BF41" s="56"/>
      <c r="BG41" s="52"/>
      <c r="BH41" s="52"/>
      <c r="BI41" s="52"/>
      <c r="BJ41" s="52"/>
      <c r="BK41" s="52"/>
      <c r="BL41" s="52"/>
      <c r="BM41" s="52"/>
    </row>
    <row r="42" spans="1:65" ht="8.25" customHeight="1" x14ac:dyDescent="0.3">
      <c r="A42" s="369">
        <v>15</v>
      </c>
      <c r="B42" s="345">
        <f>'WORK SHEET'!B33</f>
        <v>0</v>
      </c>
      <c r="C42" s="346"/>
      <c r="D42" s="346"/>
      <c r="E42" s="346"/>
      <c r="F42" s="346"/>
      <c r="G42" s="346"/>
      <c r="H42" s="346"/>
      <c r="I42" s="347"/>
      <c r="J42" s="329" t="e">
        <f>'WORK SHEET'!H33</f>
        <v>#DIV/0!</v>
      </c>
      <c r="K42" s="59">
        <f t="shared" si="36"/>
        <v>0</v>
      </c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49"/>
      <c r="AW42" s="49"/>
      <c r="AX42" s="49"/>
      <c r="AY42" s="49"/>
      <c r="BA42" s="50"/>
      <c r="BB42" s="36"/>
      <c r="BC42" s="51"/>
      <c r="BD42" s="51"/>
      <c r="BE42" s="55"/>
      <c r="BF42" s="56"/>
      <c r="BG42" s="52"/>
      <c r="BH42" s="52"/>
      <c r="BI42" s="52"/>
      <c r="BJ42" s="52"/>
      <c r="BK42" s="52"/>
      <c r="BL42" s="52"/>
      <c r="BM42" s="52"/>
    </row>
    <row r="43" spans="1:65" ht="8.25" customHeight="1" x14ac:dyDescent="0.3">
      <c r="A43" s="370"/>
      <c r="B43" s="348"/>
      <c r="C43" s="349"/>
      <c r="D43" s="349"/>
      <c r="E43" s="349"/>
      <c r="F43" s="349"/>
      <c r="G43" s="349"/>
      <c r="H43" s="349"/>
      <c r="I43" s="350"/>
      <c r="J43" s="330"/>
      <c r="K43" s="58">
        <f t="shared" si="36"/>
        <v>0</v>
      </c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8"/>
      <c r="AU43" s="78"/>
      <c r="AV43" s="49"/>
      <c r="AW43" s="49"/>
      <c r="AX43" s="49"/>
      <c r="AY43" s="49"/>
      <c r="BA43" s="50"/>
      <c r="BB43" s="36"/>
      <c r="BC43" s="51"/>
      <c r="BD43" s="51"/>
      <c r="BE43" s="55"/>
      <c r="BF43" s="56"/>
      <c r="BG43" s="52"/>
      <c r="BH43" s="52"/>
      <c r="BI43" s="52"/>
      <c r="BJ43" s="52"/>
      <c r="BK43" s="52"/>
      <c r="BL43" s="52"/>
      <c r="BM43" s="52"/>
    </row>
    <row r="44" spans="1:65" ht="8.25" customHeight="1" x14ac:dyDescent="0.3">
      <c r="A44" s="369">
        <v>16</v>
      </c>
      <c r="B44" s="345">
        <f>'WORK SHEET'!B34</f>
        <v>0</v>
      </c>
      <c r="C44" s="346"/>
      <c r="D44" s="346"/>
      <c r="E44" s="346"/>
      <c r="F44" s="346"/>
      <c r="G44" s="346"/>
      <c r="H44" s="346"/>
      <c r="I44" s="347"/>
      <c r="J44" s="329" t="e">
        <f>'WORK SHEET'!H34</f>
        <v>#DIV/0!</v>
      </c>
      <c r="K44" s="59">
        <f t="shared" si="36"/>
        <v>0</v>
      </c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49"/>
      <c r="AW44" s="49"/>
      <c r="AX44" s="49"/>
      <c r="AY44" s="49"/>
      <c r="BA44" s="50"/>
      <c r="BB44" s="36"/>
      <c r="BC44" s="51"/>
      <c r="BD44" s="51"/>
      <c r="BE44" s="55"/>
      <c r="BF44" s="56"/>
      <c r="BG44" s="52"/>
      <c r="BH44" s="52"/>
      <c r="BI44" s="52"/>
      <c r="BJ44" s="52"/>
      <c r="BK44" s="52"/>
      <c r="BL44" s="52"/>
      <c r="BM44" s="52"/>
    </row>
    <row r="45" spans="1:65" ht="8.25" customHeight="1" x14ac:dyDescent="0.3">
      <c r="A45" s="370"/>
      <c r="B45" s="348"/>
      <c r="C45" s="349"/>
      <c r="D45" s="349"/>
      <c r="E45" s="349"/>
      <c r="F45" s="349"/>
      <c r="G45" s="349"/>
      <c r="H45" s="349"/>
      <c r="I45" s="350"/>
      <c r="J45" s="330"/>
      <c r="K45" s="58">
        <f t="shared" si="36"/>
        <v>0</v>
      </c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  <c r="AJ45" s="78"/>
      <c r="AK45" s="78"/>
      <c r="AL45" s="78"/>
      <c r="AM45" s="78"/>
      <c r="AN45" s="78"/>
      <c r="AO45" s="78"/>
      <c r="AP45" s="78"/>
      <c r="AQ45" s="78"/>
      <c r="AR45" s="78"/>
      <c r="AS45" s="78"/>
      <c r="AT45" s="78"/>
      <c r="AU45" s="78"/>
      <c r="AV45" s="49"/>
      <c r="AW45" s="49"/>
      <c r="AX45" s="49"/>
      <c r="AY45" s="49"/>
      <c r="BA45" s="50"/>
      <c r="BB45" s="36"/>
      <c r="BC45" s="51"/>
      <c r="BD45" s="51"/>
      <c r="BE45" s="55"/>
      <c r="BF45" s="56"/>
      <c r="BG45" s="52"/>
      <c r="BH45" s="52"/>
      <c r="BI45" s="52"/>
      <c r="BJ45" s="52"/>
      <c r="BK45" s="52"/>
      <c r="BL45" s="52"/>
      <c r="BM45" s="52"/>
    </row>
    <row r="46" spans="1:65" ht="8.25" customHeight="1" x14ac:dyDescent="0.3">
      <c r="A46" s="369">
        <v>17</v>
      </c>
      <c r="B46" s="345">
        <f>'WORK SHEET'!B35</f>
        <v>0</v>
      </c>
      <c r="C46" s="346"/>
      <c r="D46" s="346"/>
      <c r="E46" s="346"/>
      <c r="F46" s="346"/>
      <c r="G46" s="346"/>
      <c r="H46" s="346"/>
      <c r="I46" s="347"/>
      <c r="J46" s="329" t="e">
        <f>'WORK SHEET'!H35</f>
        <v>#DIV/0!</v>
      </c>
      <c r="K46" s="59">
        <f t="shared" si="36"/>
        <v>0</v>
      </c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49"/>
      <c r="AW46" s="49"/>
      <c r="AX46" s="49"/>
      <c r="AY46" s="49"/>
      <c r="BA46" s="50"/>
      <c r="BB46" s="36"/>
      <c r="BC46" s="51"/>
      <c r="BD46" s="51"/>
      <c r="BE46" s="55"/>
      <c r="BF46" s="56"/>
      <c r="BG46" s="52"/>
      <c r="BH46" s="52"/>
      <c r="BI46" s="52"/>
      <c r="BJ46" s="52"/>
      <c r="BK46" s="52"/>
      <c r="BL46" s="52"/>
      <c r="BM46" s="52"/>
    </row>
    <row r="47" spans="1:65" ht="8.25" customHeight="1" x14ac:dyDescent="0.3">
      <c r="A47" s="370"/>
      <c r="B47" s="348"/>
      <c r="C47" s="349"/>
      <c r="D47" s="349"/>
      <c r="E47" s="349"/>
      <c r="F47" s="349"/>
      <c r="G47" s="349"/>
      <c r="H47" s="349"/>
      <c r="I47" s="350"/>
      <c r="J47" s="330"/>
      <c r="K47" s="58">
        <f t="shared" si="36"/>
        <v>0</v>
      </c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  <c r="AJ47" s="78"/>
      <c r="AK47" s="78"/>
      <c r="AL47" s="78"/>
      <c r="AM47" s="78"/>
      <c r="AN47" s="78"/>
      <c r="AO47" s="78"/>
      <c r="AP47" s="78"/>
      <c r="AQ47" s="78"/>
      <c r="AR47" s="78"/>
      <c r="AS47" s="78"/>
      <c r="AT47" s="78"/>
      <c r="AU47" s="78"/>
      <c r="AV47" s="49"/>
      <c r="AW47" s="49"/>
      <c r="AX47" s="49"/>
      <c r="AY47" s="49"/>
      <c r="BA47" s="50"/>
      <c r="BB47" s="36"/>
      <c r="BC47" s="51"/>
      <c r="BD47" s="51"/>
      <c r="BE47" s="55"/>
      <c r="BF47" s="56"/>
      <c r="BG47" s="52"/>
      <c r="BH47" s="52"/>
      <c r="BI47" s="52"/>
      <c r="BJ47" s="52"/>
      <c r="BK47" s="52"/>
      <c r="BL47" s="52"/>
      <c r="BM47" s="52"/>
    </row>
    <row r="48" spans="1:65" ht="8.25" customHeight="1" x14ac:dyDescent="0.3">
      <c r="A48" s="369">
        <v>18</v>
      </c>
      <c r="B48" s="345">
        <f>'WORK SHEET'!B36</f>
        <v>0</v>
      </c>
      <c r="C48" s="346"/>
      <c r="D48" s="346"/>
      <c r="E48" s="346"/>
      <c r="F48" s="346"/>
      <c r="G48" s="346"/>
      <c r="H48" s="346"/>
      <c r="I48" s="347"/>
      <c r="J48" s="329" t="e">
        <f>'WORK SHEET'!H36</f>
        <v>#DIV/0!</v>
      </c>
      <c r="K48" s="59">
        <f t="shared" si="36"/>
        <v>0</v>
      </c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9"/>
      <c r="AJ48" s="79"/>
      <c r="AK48" s="79"/>
      <c r="AL48" s="79"/>
      <c r="AM48" s="79"/>
      <c r="AN48" s="79"/>
      <c r="AO48" s="79"/>
      <c r="AP48" s="79"/>
      <c r="AQ48" s="79"/>
      <c r="AR48" s="79"/>
      <c r="AS48" s="79"/>
      <c r="AT48" s="79"/>
      <c r="AU48" s="79"/>
      <c r="AV48" s="49"/>
      <c r="AW48" s="49"/>
      <c r="AX48" s="49"/>
      <c r="AY48" s="49"/>
      <c r="BA48" s="50"/>
      <c r="BB48" s="36"/>
      <c r="BC48" s="51"/>
      <c r="BD48" s="51"/>
      <c r="BE48" s="55"/>
      <c r="BF48" s="56"/>
      <c r="BG48" s="52"/>
      <c r="BH48" s="52"/>
      <c r="BI48" s="52"/>
      <c r="BJ48" s="52"/>
      <c r="BK48" s="52"/>
      <c r="BL48" s="52"/>
      <c r="BM48" s="52"/>
    </row>
    <row r="49" spans="1:65" ht="8.25" customHeight="1" x14ac:dyDescent="0.3">
      <c r="A49" s="370"/>
      <c r="B49" s="348"/>
      <c r="C49" s="349"/>
      <c r="D49" s="349"/>
      <c r="E49" s="349"/>
      <c r="F49" s="349"/>
      <c r="G49" s="349"/>
      <c r="H49" s="349"/>
      <c r="I49" s="350"/>
      <c r="J49" s="330"/>
      <c r="K49" s="58">
        <f t="shared" si="36"/>
        <v>0</v>
      </c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80"/>
      <c r="AJ49" s="80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49"/>
      <c r="AW49" s="49"/>
      <c r="AX49" s="49"/>
      <c r="AY49" s="49"/>
      <c r="BA49" s="50"/>
      <c r="BB49" s="36"/>
      <c r="BC49" s="51"/>
      <c r="BD49" s="51"/>
      <c r="BE49" s="55"/>
      <c r="BF49" s="56"/>
      <c r="BG49" s="52"/>
      <c r="BH49" s="52"/>
      <c r="BI49" s="52"/>
      <c r="BJ49" s="52"/>
      <c r="BK49" s="52"/>
      <c r="BL49" s="52"/>
      <c r="BM49" s="52"/>
    </row>
    <row r="50" spans="1:65" ht="8.25" customHeight="1" x14ac:dyDescent="0.3">
      <c r="A50" s="369">
        <v>19</v>
      </c>
      <c r="B50" s="345">
        <f>'WORK SHEET'!B37</f>
        <v>0</v>
      </c>
      <c r="C50" s="346"/>
      <c r="D50" s="346"/>
      <c r="E50" s="346"/>
      <c r="F50" s="346"/>
      <c r="G50" s="346"/>
      <c r="H50" s="346"/>
      <c r="I50" s="347"/>
      <c r="J50" s="329" t="e">
        <f>'WORK SHEET'!H37</f>
        <v>#DIV/0!</v>
      </c>
      <c r="K50" s="59">
        <f t="shared" si="36"/>
        <v>0</v>
      </c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9"/>
      <c r="AJ50" s="79"/>
      <c r="AK50" s="79"/>
      <c r="AL50" s="79"/>
      <c r="AM50" s="79"/>
      <c r="AN50" s="79"/>
      <c r="AO50" s="79"/>
      <c r="AP50" s="79"/>
      <c r="AQ50" s="79"/>
      <c r="AR50" s="79"/>
      <c r="AS50" s="79"/>
      <c r="AT50" s="79"/>
      <c r="AU50" s="79"/>
      <c r="AV50" s="49"/>
      <c r="AW50" s="49"/>
      <c r="AX50" s="49"/>
      <c r="AY50" s="49"/>
      <c r="BA50" s="50"/>
      <c r="BB50" s="36"/>
      <c r="BC50" s="51"/>
      <c r="BD50" s="51"/>
      <c r="BE50" s="55"/>
      <c r="BF50" s="56"/>
      <c r="BG50" s="52"/>
      <c r="BH50" s="52"/>
      <c r="BI50" s="52"/>
      <c r="BJ50" s="52"/>
      <c r="BK50" s="52"/>
      <c r="BL50" s="52"/>
      <c r="BM50" s="52"/>
    </row>
    <row r="51" spans="1:65" ht="8.25" customHeight="1" x14ac:dyDescent="0.3">
      <c r="A51" s="370"/>
      <c r="B51" s="348"/>
      <c r="C51" s="349"/>
      <c r="D51" s="349"/>
      <c r="E51" s="349"/>
      <c r="F51" s="349"/>
      <c r="G51" s="349"/>
      <c r="H51" s="349"/>
      <c r="I51" s="350"/>
      <c r="J51" s="330"/>
      <c r="K51" s="58">
        <f t="shared" si="36"/>
        <v>0</v>
      </c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80"/>
      <c r="AJ51" s="80"/>
      <c r="AK51" s="80"/>
      <c r="AL51" s="80"/>
      <c r="AM51" s="80"/>
      <c r="AN51" s="80"/>
      <c r="AO51" s="80"/>
      <c r="AP51" s="80"/>
      <c r="AQ51" s="80"/>
      <c r="AR51" s="80"/>
      <c r="AS51" s="80"/>
      <c r="AT51" s="80"/>
      <c r="AU51" s="80"/>
      <c r="AV51" s="49"/>
      <c r="AW51" s="49"/>
      <c r="AX51" s="49"/>
      <c r="AY51" s="49"/>
      <c r="BA51" s="50"/>
      <c r="BB51" s="36"/>
      <c r="BC51" s="51"/>
      <c r="BD51" s="51"/>
      <c r="BE51" s="55"/>
      <c r="BF51" s="56"/>
      <c r="BG51" s="52"/>
      <c r="BH51" s="52"/>
      <c r="BI51" s="52"/>
      <c r="BJ51" s="52"/>
      <c r="BK51" s="52"/>
      <c r="BL51" s="52"/>
      <c r="BM51" s="52"/>
    </row>
    <row r="52" spans="1:65" ht="8.25" customHeight="1" x14ac:dyDescent="0.3">
      <c r="A52" s="369">
        <v>20</v>
      </c>
      <c r="B52" s="345">
        <f>'WORK SHEET'!B38</f>
        <v>0</v>
      </c>
      <c r="C52" s="346"/>
      <c r="D52" s="346"/>
      <c r="E52" s="346"/>
      <c r="F52" s="346"/>
      <c r="G52" s="346"/>
      <c r="H52" s="346"/>
      <c r="I52" s="347"/>
      <c r="J52" s="329" t="e">
        <f>'WORK SHEET'!H38</f>
        <v>#DIV/0!</v>
      </c>
      <c r="K52" s="59">
        <f t="shared" si="36"/>
        <v>0</v>
      </c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9"/>
      <c r="AJ52" s="79"/>
      <c r="AK52" s="79"/>
      <c r="AL52" s="79"/>
      <c r="AM52" s="79"/>
      <c r="AN52" s="79"/>
      <c r="AO52" s="79"/>
      <c r="AP52" s="79"/>
      <c r="AQ52" s="79"/>
      <c r="AR52" s="79"/>
      <c r="AS52" s="79"/>
      <c r="AT52" s="79"/>
      <c r="AU52" s="79"/>
      <c r="AV52" s="49"/>
      <c r="AW52" s="49"/>
      <c r="AX52" s="49"/>
      <c r="AY52" s="49"/>
      <c r="BA52" s="50"/>
      <c r="BB52" s="36"/>
      <c r="BC52" s="51"/>
      <c r="BD52" s="51"/>
      <c r="BE52" s="55"/>
      <c r="BF52" s="56"/>
      <c r="BG52" s="52"/>
      <c r="BH52" s="52"/>
      <c r="BI52" s="52"/>
      <c r="BJ52" s="52"/>
      <c r="BK52" s="52"/>
      <c r="BL52" s="52"/>
      <c r="BM52" s="52"/>
    </row>
    <row r="53" spans="1:65" ht="8.25" customHeight="1" x14ac:dyDescent="0.3">
      <c r="A53" s="370"/>
      <c r="B53" s="348"/>
      <c r="C53" s="349"/>
      <c r="D53" s="349"/>
      <c r="E53" s="349"/>
      <c r="F53" s="349"/>
      <c r="G53" s="349"/>
      <c r="H53" s="349"/>
      <c r="I53" s="350"/>
      <c r="J53" s="330"/>
      <c r="K53" s="58">
        <f t="shared" si="36"/>
        <v>0</v>
      </c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80"/>
      <c r="AJ53" s="80"/>
      <c r="AK53" s="80"/>
      <c r="AL53" s="80"/>
      <c r="AM53" s="80"/>
      <c r="AN53" s="80"/>
      <c r="AO53" s="80"/>
      <c r="AP53" s="80"/>
      <c r="AQ53" s="80"/>
      <c r="AR53" s="80"/>
      <c r="AS53" s="80"/>
      <c r="AT53" s="80"/>
      <c r="AU53" s="80"/>
      <c r="AV53" s="49"/>
      <c r="AW53" s="49"/>
      <c r="AX53" s="49"/>
      <c r="AY53" s="49"/>
      <c r="BA53" s="50"/>
      <c r="BB53" s="36"/>
      <c r="BC53" s="51"/>
      <c r="BD53" s="51"/>
      <c r="BE53" s="55"/>
      <c r="BF53" s="56"/>
      <c r="BG53" s="52"/>
      <c r="BH53" s="52"/>
      <c r="BI53" s="52"/>
      <c r="BJ53" s="52"/>
      <c r="BK53" s="52"/>
      <c r="BL53" s="52"/>
      <c r="BM53" s="52"/>
    </row>
    <row r="54" spans="1:65" ht="8.25" customHeight="1" x14ac:dyDescent="0.3">
      <c r="A54" s="369">
        <v>21</v>
      </c>
      <c r="B54" s="345">
        <f>'WORK SHEET'!B39</f>
        <v>0</v>
      </c>
      <c r="C54" s="346"/>
      <c r="D54" s="346"/>
      <c r="E54" s="346"/>
      <c r="F54" s="346"/>
      <c r="G54" s="346"/>
      <c r="H54" s="346"/>
      <c r="I54" s="347"/>
      <c r="J54" s="329" t="e">
        <f>'WORK SHEET'!H39</f>
        <v>#DIV/0!</v>
      </c>
      <c r="K54" s="59">
        <f t="shared" si="36"/>
        <v>0</v>
      </c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9"/>
      <c r="AJ54" s="79"/>
      <c r="AK54" s="79"/>
      <c r="AL54" s="79"/>
      <c r="AM54" s="79"/>
      <c r="AN54" s="79"/>
      <c r="AO54" s="79"/>
      <c r="AP54" s="79"/>
      <c r="AQ54" s="79"/>
      <c r="AR54" s="79"/>
      <c r="AS54" s="79"/>
      <c r="AT54" s="79"/>
      <c r="AU54" s="79"/>
      <c r="AV54" s="49"/>
      <c r="AW54" s="49"/>
      <c r="AX54" s="49"/>
      <c r="AY54" s="49"/>
      <c r="BA54" s="50"/>
      <c r="BB54" s="36"/>
      <c r="BC54" s="51"/>
      <c r="BD54" s="51"/>
      <c r="BE54" s="55"/>
      <c r="BF54" s="56"/>
      <c r="BG54" s="52"/>
      <c r="BH54" s="52"/>
      <c r="BI54" s="52"/>
      <c r="BJ54" s="52"/>
      <c r="BK54" s="52"/>
      <c r="BL54" s="52"/>
      <c r="BM54" s="52"/>
    </row>
    <row r="55" spans="1:65" ht="8.25" customHeight="1" x14ac:dyDescent="0.3">
      <c r="A55" s="370"/>
      <c r="B55" s="348"/>
      <c r="C55" s="349"/>
      <c r="D55" s="349"/>
      <c r="E55" s="349"/>
      <c r="F55" s="349"/>
      <c r="G55" s="349"/>
      <c r="H55" s="349"/>
      <c r="I55" s="350"/>
      <c r="J55" s="330"/>
      <c r="K55" s="58">
        <f t="shared" si="36"/>
        <v>0</v>
      </c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80"/>
      <c r="AJ55" s="80"/>
      <c r="AK55" s="80"/>
      <c r="AL55" s="80"/>
      <c r="AM55" s="80"/>
      <c r="AN55" s="80"/>
      <c r="AO55" s="80"/>
      <c r="AP55" s="80"/>
      <c r="AQ55" s="80"/>
      <c r="AR55" s="80"/>
      <c r="AS55" s="80"/>
      <c r="AT55" s="80"/>
      <c r="AU55" s="80"/>
      <c r="AV55" s="49"/>
      <c r="AW55" s="49"/>
      <c r="AX55" s="49"/>
      <c r="AY55" s="49"/>
      <c r="BA55" s="50"/>
      <c r="BB55" s="36"/>
      <c r="BC55" s="51"/>
      <c r="BD55" s="51"/>
      <c r="BE55" s="55"/>
      <c r="BF55" s="56"/>
      <c r="BG55" s="52"/>
      <c r="BH55" s="52"/>
      <c r="BI55" s="52"/>
      <c r="BJ55" s="52"/>
      <c r="BK55" s="52"/>
      <c r="BL55" s="52"/>
      <c r="BM55" s="52"/>
    </row>
    <row r="56" spans="1:65" ht="8.25" customHeight="1" x14ac:dyDescent="0.3">
      <c r="A56" s="369">
        <v>22</v>
      </c>
      <c r="B56" s="345">
        <f>'WORK SHEET'!B40</f>
        <v>0</v>
      </c>
      <c r="C56" s="346"/>
      <c r="D56" s="346"/>
      <c r="E56" s="346"/>
      <c r="F56" s="346"/>
      <c r="G56" s="346"/>
      <c r="H56" s="346"/>
      <c r="I56" s="347"/>
      <c r="J56" s="329" t="e">
        <f>'WORK SHEET'!H40</f>
        <v>#DIV/0!</v>
      </c>
      <c r="K56" s="59">
        <f t="shared" si="36"/>
        <v>0</v>
      </c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9"/>
      <c r="AJ56" s="79"/>
      <c r="AK56" s="79"/>
      <c r="AL56" s="79"/>
      <c r="AM56" s="79"/>
      <c r="AN56" s="79"/>
      <c r="AO56" s="79"/>
      <c r="AP56" s="79"/>
      <c r="AQ56" s="79"/>
      <c r="AR56" s="79"/>
      <c r="AS56" s="79"/>
      <c r="AT56" s="79"/>
      <c r="AU56" s="79"/>
      <c r="AV56" s="49"/>
      <c r="AW56" s="49"/>
      <c r="AX56" s="49"/>
      <c r="AY56" s="49"/>
      <c r="BA56" s="50"/>
      <c r="BB56" s="36"/>
      <c r="BC56" s="51"/>
      <c r="BD56" s="51"/>
      <c r="BE56" s="55"/>
      <c r="BF56" s="56"/>
      <c r="BG56" s="52"/>
      <c r="BH56" s="52"/>
      <c r="BI56" s="52"/>
      <c r="BJ56" s="52"/>
      <c r="BK56" s="52"/>
      <c r="BL56" s="52"/>
      <c r="BM56" s="52"/>
    </row>
    <row r="57" spans="1:65" ht="8.25" customHeight="1" x14ac:dyDescent="0.3">
      <c r="A57" s="370"/>
      <c r="B57" s="348"/>
      <c r="C57" s="349"/>
      <c r="D57" s="349"/>
      <c r="E57" s="349"/>
      <c r="F57" s="349"/>
      <c r="G57" s="349"/>
      <c r="H57" s="349"/>
      <c r="I57" s="350"/>
      <c r="J57" s="330"/>
      <c r="K57" s="58">
        <f t="shared" si="36"/>
        <v>0</v>
      </c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80"/>
      <c r="AJ57" s="80"/>
      <c r="AK57" s="80"/>
      <c r="AL57" s="80"/>
      <c r="AM57" s="80"/>
      <c r="AN57" s="80"/>
      <c r="AO57" s="80"/>
      <c r="AP57" s="80"/>
      <c r="AQ57" s="80"/>
      <c r="AR57" s="80"/>
      <c r="AS57" s="80"/>
      <c r="AT57" s="80"/>
      <c r="AU57" s="80"/>
      <c r="AV57" s="49"/>
      <c r="AW57" s="49"/>
      <c r="AX57" s="49"/>
      <c r="AY57" s="49"/>
      <c r="BA57" s="50"/>
      <c r="BB57" s="36"/>
      <c r="BC57" s="51"/>
      <c r="BD57" s="51"/>
      <c r="BE57" s="55"/>
      <c r="BF57" s="56"/>
      <c r="BG57" s="52"/>
      <c r="BH57" s="52"/>
      <c r="BI57" s="52"/>
      <c r="BJ57" s="52"/>
      <c r="BK57" s="52"/>
      <c r="BL57" s="52"/>
      <c r="BM57" s="52"/>
    </row>
    <row r="58" spans="1:65" ht="8.25" customHeight="1" x14ac:dyDescent="0.3">
      <c r="A58" s="369">
        <v>23</v>
      </c>
      <c r="B58" s="345">
        <f>'WORK SHEET'!B41</f>
        <v>0</v>
      </c>
      <c r="C58" s="346"/>
      <c r="D58" s="346"/>
      <c r="E58" s="346"/>
      <c r="F58" s="346"/>
      <c r="G58" s="346"/>
      <c r="H58" s="346"/>
      <c r="I58" s="347"/>
      <c r="J58" s="329" t="e">
        <f>'WORK SHEET'!H41</f>
        <v>#DIV/0!</v>
      </c>
      <c r="K58" s="59">
        <f t="shared" si="36"/>
        <v>0</v>
      </c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9"/>
      <c r="AJ58" s="79"/>
      <c r="AK58" s="79"/>
      <c r="AL58" s="79"/>
      <c r="AM58" s="79"/>
      <c r="AN58" s="79"/>
      <c r="AO58" s="79"/>
      <c r="AP58" s="79"/>
      <c r="AQ58" s="79"/>
      <c r="AR58" s="79"/>
      <c r="AS58" s="79"/>
      <c r="AT58" s="79"/>
      <c r="AU58" s="79"/>
      <c r="AV58" s="49"/>
      <c r="AW58" s="49"/>
      <c r="AX58" s="49"/>
      <c r="AY58" s="49"/>
      <c r="BA58" s="50"/>
      <c r="BB58" s="36"/>
      <c r="BC58" s="51"/>
      <c r="BD58" s="51"/>
      <c r="BE58" s="55"/>
      <c r="BF58" s="56"/>
      <c r="BG58" s="52"/>
      <c r="BH58" s="52"/>
      <c r="BI58" s="52"/>
      <c r="BJ58" s="52"/>
      <c r="BK58" s="52"/>
      <c r="BL58" s="52"/>
      <c r="BM58" s="52"/>
    </row>
    <row r="59" spans="1:65" ht="8.25" customHeight="1" x14ac:dyDescent="0.3">
      <c r="A59" s="370"/>
      <c r="B59" s="377"/>
      <c r="C59" s="378"/>
      <c r="D59" s="378"/>
      <c r="E59" s="378"/>
      <c r="F59" s="378"/>
      <c r="G59" s="378"/>
      <c r="H59" s="378"/>
      <c r="I59" s="379"/>
      <c r="J59" s="331"/>
      <c r="K59" s="58">
        <f t="shared" si="36"/>
        <v>0</v>
      </c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80"/>
      <c r="AJ59" s="80"/>
      <c r="AK59" s="80"/>
      <c r="AL59" s="80"/>
      <c r="AM59" s="80"/>
      <c r="AN59" s="80"/>
      <c r="AO59" s="80"/>
      <c r="AP59" s="80"/>
      <c r="AQ59" s="80"/>
      <c r="AR59" s="80"/>
      <c r="AS59" s="80"/>
      <c r="AT59" s="80"/>
      <c r="AU59" s="80"/>
      <c r="AV59" s="49"/>
      <c r="AW59" s="49"/>
      <c r="AX59" s="49"/>
      <c r="AY59" s="49"/>
      <c r="BA59" s="50"/>
      <c r="BB59" s="36"/>
      <c r="BC59" s="51"/>
      <c r="BD59" s="51"/>
      <c r="BE59" s="55"/>
      <c r="BF59" s="56"/>
      <c r="BG59" s="52"/>
      <c r="BH59" s="52"/>
      <c r="BI59" s="52"/>
      <c r="BJ59" s="52"/>
      <c r="BK59" s="52"/>
      <c r="BL59" s="52"/>
      <c r="BM59" s="52"/>
    </row>
    <row r="60" spans="1:65" ht="8.25" customHeight="1" x14ac:dyDescent="0.3">
      <c r="A60" s="310">
        <v>24</v>
      </c>
      <c r="B60" s="351">
        <f>'WORK SHEET'!B42</f>
        <v>0</v>
      </c>
      <c r="C60" s="351"/>
      <c r="D60" s="351"/>
      <c r="E60" s="351"/>
      <c r="F60" s="351"/>
      <c r="G60" s="351"/>
      <c r="H60" s="351"/>
      <c r="I60" s="351"/>
      <c r="J60" s="283" t="e">
        <f>'WORK SHEET'!H42</f>
        <v>#DIV/0!</v>
      </c>
      <c r="K60" s="64">
        <f t="shared" si="36"/>
        <v>0</v>
      </c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81"/>
      <c r="AJ60" s="81"/>
      <c r="AK60" s="81"/>
      <c r="AL60" s="81"/>
      <c r="AM60" s="81"/>
      <c r="AN60" s="81"/>
      <c r="AO60" s="81"/>
      <c r="AP60" s="81"/>
      <c r="AQ60" s="81"/>
      <c r="AR60" s="81"/>
      <c r="AS60" s="81"/>
      <c r="AT60" s="81"/>
      <c r="AU60" s="81"/>
      <c r="AV60" s="49"/>
      <c r="AW60" s="49"/>
      <c r="AX60" s="49"/>
      <c r="AY60" s="49"/>
      <c r="BA60" s="50"/>
      <c r="BB60" s="36"/>
      <c r="BC60" s="51"/>
      <c r="BD60" s="51"/>
      <c r="BE60" s="55"/>
      <c r="BF60" s="56"/>
      <c r="BG60" s="52"/>
      <c r="BH60" s="52"/>
      <c r="BI60" s="52"/>
      <c r="BJ60" s="52"/>
      <c r="BK60" s="52"/>
      <c r="BL60" s="52"/>
      <c r="BM60" s="52"/>
    </row>
    <row r="61" spans="1:65" ht="8.25" customHeight="1" x14ac:dyDescent="0.3">
      <c r="A61" s="291"/>
      <c r="B61" s="351"/>
      <c r="C61" s="351"/>
      <c r="D61" s="351"/>
      <c r="E61" s="351"/>
      <c r="F61" s="351"/>
      <c r="G61" s="351"/>
      <c r="H61" s="351"/>
      <c r="I61" s="351"/>
      <c r="J61" s="284"/>
      <c r="K61" s="65">
        <f t="shared" si="36"/>
        <v>0</v>
      </c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82"/>
      <c r="AJ61" s="82"/>
      <c r="AK61" s="82"/>
      <c r="AL61" s="82"/>
      <c r="AM61" s="82"/>
      <c r="AN61" s="82"/>
      <c r="AO61" s="82"/>
      <c r="AP61" s="82"/>
      <c r="AQ61" s="82"/>
      <c r="AR61" s="82"/>
      <c r="AS61" s="82"/>
      <c r="AT61" s="82"/>
      <c r="AU61" s="82"/>
      <c r="AV61" s="49"/>
      <c r="AW61" s="49"/>
      <c r="AX61" s="49"/>
      <c r="AY61" s="49"/>
      <c r="BA61" s="50"/>
      <c r="BB61" s="36"/>
      <c r="BC61" s="51"/>
      <c r="BD61" s="51"/>
      <c r="BE61" s="55"/>
      <c r="BF61" s="56"/>
      <c r="BG61" s="52"/>
      <c r="BH61" s="52"/>
      <c r="BI61" s="52"/>
      <c r="BJ61" s="52"/>
      <c r="BK61" s="52"/>
      <c r="BL61" s="52"/>
      <c r="BM61" s="52"/>
    </row>
    <row r="62" spans="1:65" ht="8.25" customHeight="1" x14ac:dyDescent="0.3">
      <c r="A62" s="310">
        <v>25</v>
      </c>
      <c r="B62" s="351">
        <f>'WORK SHEET'!B43</f>
        <v>0</v>
      </c>
      <c r="C62" s="351"/>
      <c r="D62" s="351"/>
      <c r="E62" s="351"/>
      <c r="F62" s="351"/>
      <c r="G62" s="351"/>
      <c r="H62" s="351"/>
      <c r="I62" s="351"/>
      <c r="J62" s="283" t="e">
        <f>'WORK SHEET'!H43</f>
        <v>#DIV/0!</v>
      </c>
      <c r="K62" s="64">
        <f t="shared" si="36"/>
        <v>0</v>
      </c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81"/>
      <c r="AJ62" s="81"/>
      <c r="AK62" s="81"/>
      <c r="AL62" s="81"/>
      <c r="AM62" s="81"/>
      <c r="AN62" s="81"/>
      <c r="AO62" s="81"/>
      <c r="AP62" s="81"/>
      <c r="AQ62" s="81"/>
      <c r="AR62" s="81"/>
      <c r="AS62" s="81"/>
      <c r="AT62" s="81"/>
      <c r="AU62" s="81"/>
      <c r="AV62" s="49"/>
      <c r="AW62" s="49"/>
      <c r="AX62" s="49"/>
      <c r="AY62" s="49"/>
      <c r="BA62" s="50"/>
      <c r="BB62" s="36"/>
      <c r="BC62" s="51"/>
      <c r="BD62" s="51"/>
      <c r="BE62" s="55"/>
      <c r="BF62" s="56"/>
      <c r="BG62" s="52"/>
      <c r="BH62" s="52"/>
      <c r="BI62" s="52"/>
      <c r="BJ62" s="52"/>
      <c r="BK62" s="52"/>
      <c r="BL62" s="52"/>
      <c r="BM62" s="52"/>
    </row>
    <row r="63" spans="1:65" ht="8.25" customHeight="1" x14ac:dyDescent="0.3">
      <c r="A63" s="291"/>
      <c r="B63" s="351"/>
      <c r="C63" s="351"/>
      <c r="D63" s="351"/>
      <c r="E63" s="351"/>
      <c r="F63" s="351"/>
      <c r="G63" s="351"/>
      <c r="H63" s="351"/>
      <c r="I63" s="351"/>
      <c r="J63" s="284"/>
      <c r="K63" s="65">
        <f t="shared" si="36"/>
        <v>0</v>
      </c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  <c r="AA63" s="76"/>
      <c r="AB63" s="76"/>
      <c r="AC63" s="76"/>
      <c r="AD63" s="76"/>
      <c r="AE63" s="76"/>
      <c r="AF63" s="76"/>
      <c r="AG63" s="76"/>
      <c r="AH63" s="76"/>
      <c r="AI63" s="82"/>
      <c r="AJ63" s="82"/>
      <c r="AK63" s="82"/>
      <c r="AL63" s="82"/>
      <c r="AM63" s="82"/>
      <c r="AN63" s="82"/>
      <c r="AO63" s="82"/>
      <c r="AP63" s="82"/>
      <c r="AQ63" s="82"/>
      <c r="AR63" s="82"/>
      <c r="AS63" s="82"/>
      <c r="AT63" s="82"/>
      <c r="AU63" s="82"/>
      <c r="AV63" s="49"/>
      <c r="AW63" s="49"/>
      <c r="AX63" s="49"/>
      <c r="AY63" s="49"/>
      <c r="BA63" s="50"/>
      <c r="BB63" s="36"/>
      <c r="BC63" s="51"/>
      <c r="BD63" s="51"/>
      <c r="BE63" s="55"/>
      <c r="BF63" s="56"/>
      <c r="BG63" s="52"/>
      <c r="BH63" s="52"/>
      <c r="BI63" s="52"/>
      <c r="BJ63" s="52"/>
      <c r="BK63" s="52"/>
      <c r="BL63" s="52"/>
      <c r="BM63" s="52"/>
    </row>
    <row r="64" spans="1:65" ht="8.25" customHeight="1" x14ac:dyDescent="0.3">
      <c r="A64" s="310">
        <v>26</v>
      </c>
      <c r="B64" s="351">
        <f>'WORK SHEET'!B44</f>
        <v>0</v>
      </c>
      <c r="C64" s="351"/>
      <c r="D64" s="351"/>
      <c r="E64" s="351"/>
      <c r="F64" s="351"/>
      <c r="G64" s="351"/>
      <c r="H64" s="351"/>
      <c r="I64" s="351"/>
      <c r="J64" s="283" t="e">
        <f>'WORK SHEET'!H44</f>
        <v>#DIV/0!</v>
      </c>
      <c r="K64" s="64">
        <f t="shared" si="36"/>
        <v>0</v>
      </c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81"/>
      <c r="AJ64" s="81"/>
      <c r="AK64" s="81"/>
      <c r="AL64" s="81"/>
      <c r="AM64" s="81"/>
      <c r="AN64" s="81"/>
      <c r="AO64" s="81"/>
      <c r="AP64" s="81"/>
      <c r="AQ64" s="81"/>
      <c r="AR64" s="81"/>
      <c r="AS64" s="81"/>
      <c r="AT64" s="81"/>
      <c r="AU64" s="81"/>
      <c r="AV64" s="49"/>
      <c r="AW64" s="49"/>
      <c r="AX64" s="49"/>
      <c r="AY64" s="49"/>
      <c r="BA64" s="50"/>
      <c r="BB64" s="36"/>
      <c r="BC64" s="51"/>
      <c r="BD64" s="51"/>
      <c r="BE64" s="55"/>
      <c r="BF64" s="56"/>
      <c r="BG64" s="52"/>
      <c r="BH64" s="52"/>
      <c r="BI64" s="52"/>
      <c r="BJ64" s="52"/>
      <c r="BK64" s="52"/>
      <c r="BL64" s="52"/>
      <c r="BM64" s="52"/>
    </row>
    <row r="65" spans="1:65" ht="8.25" customHeight="1" x14ac:dyDescent="0.3">
      <c r="A65" s="291"/>
      <c r="B65" s="351"/>
      <c r="C65" s="351"/>
      <c r="D65" s="351"/>
      <c r="E65" s="351"/>
      <c r="F65" s="351"/>
      <c r="G65" s="351"/>
      <c r="H65" s="351"/>
      <c r="I65" s="351"/>
      <c r="J65" s="284"/>
      <c r="K65" s="65">
        <f t="shared" si="36"/>
        <v>0</v>
      </c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6"/>
      <c r="Z65" s="76"/>
      <c r="AA65" s="76"/>
      <c r="AB65" s="76"/>
      <c r="AC65" s="76"/>
      <c r="AD65" s="76"/>
      <c r="AE65" s="76"/>
      <c r="AF65" s="76"/>
      <c r="AG65" s="76"/>
      <c r="AH65" s="76"/>
      <c r="AI65" s="82"/>
      <c r="AJ65" s="82"/>
      <c r="AK65" s="82"/>
      <c r="AL65" s="82"/>
      <c r="AM65" s="82"/>
      <c r="AN65" s="82"/>
      <c r="AO65" s="82"/>
      <c r="AP65" s="82"/>
      <c r="AQ65" s="82"/>
      <c r="AR65" s="82"/>
      <c r="AS65" s="82"/>
      <c r="AT65" s="82"/>
      <c r="AU65" s="82"/>
      <c r="AV65" s="49"/>
      <c r="AW65" s="49"/>
      <c r="AX65" s="49"/>
      <c r="AY65" s="49"/>
      <c r="BA65" s="50"/>
      <c r="BB65" s="36"/>
      <c r="BC65" s="51"/>
      <c r="BD65" s="51"/>
      <c r="BE65" s="55"/>
      <c r="BF65" s="56"/>
      <c r="BG65" s="52"/>
      <c r="BH65" s="52"/>
      <c r="BI65" s="52"/>
      <c r="BJ65" s="52"/>
      <c r="BK65" s="52"/>
      <c r="BL65" s="52"/>
      <c r="BM65" s="52"/>
    </row>
    <row r="66" spans="1:65" ht="8.25" customHeight="1" x14ac:dyDescent="0.3">
      <c r="A66" s="310">
        <v>27</v>
      </c>
      <c r="B66" s="351">
        <f>'WORK SHEET'!B45</f>
        <v>0</v>
      </c>
      <c r="C66" s="351"/>
      <c r="D66" s="351"/>
      <c r="E66" s="351"/>
      <c r="F66" s="351"/>
      <c r="G66" s="351"/>
      <c r="H66" s="351"/>
      <c r="I66" s="351"/>
      <c r="J66" s="283" t="e">
        <f>'WORK SHEET'!H45</f>
        <v>#DIV/0!</v>
      </c>
      <c r="K66" s="64">
        <f t="shared" si="36"/>
        <v>0</v>
      </c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81"/>
      <c r="AJ66" s="81"/>
      <c r="AK66" s="81"/>
      <c r="AL66" s="81"/>
      <c r="AM66" s="81"/>
      <c r="AN66" s="81"/>
      <c r="AO66" s="81"/>
      <c r="AP66" s="81"/>
      <c r="AQ66" s="81"/>
      <c r="AR66" s="81"/>
      <c r="AS66" s="81"/>
      <c r="AT66" s="81"/>
      <c r="AU66" s="81"/>
      <c r="AV66" s="49"/>
      <c r="AW66" s="49"/>
      <c r="AX66" s="49"/>
      <c r="AY66" s="49"/>
      <c r="BA66" s="50"/>
      <c r="BB66" s="36"/>
      <c r="BC66" s="51"/>
      <c r="BD66" s="51"/>
      <c r="BE66" s="55"/>
      <c r="BF66" s="56"/>
      <c r="BG66" s="52"/>
      <c r="BH66" s="52"/>
      <c r="BI66" s="52"/>
      <c r="BJ66" s="52"/>
      <c r="BK66" s="52"/>
      <c r="BL66" s="52"/>
      <c r="BM66" s="52"/>
    </row>
    <row r="67" spans="1:65" ht="8.25" customHeight="1" x14ac:dyDescent="0.3">
      <c r="A67" s="291"/>
      <c r="B67" s="351"/>
      <c r="C67" s="351"/>
      <c r="D67" s="351"/>
      <c r="E67" s="351"/>
      <c r="F67" s="351"/>
      <c r="G67" s="351"/>
      <c r="H67" s="351"/>
      <c r="I67" s="351"/>
      <c r="J67" s="284"/>
      <c r="K67" s="65">
        <f t="shared" si="36"/>
        <v>0</v>
      </c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  <c r="Y67" s="76"/>
      <c r="Z67" s="76"/>
      <c r="AA67" s="76"/>
      <c r="AB67" s="76"/>
      <c r="AC67" s="76"/>
      <c r="AD67" s="76"/>
      <c r="AE67" s="76"/>
      <c r="AF67" s="76"/>
      <c r="AG67" s="76"/>
      <c r="AH67" s="76"/>
      <c r="AI67" s="82"/>
      <c r="AJ67" s="82"/>
      <c r="AK67" s="82"/>
      <c r="AL67" s="82"/>
      <c r="AM67" s="82"/>
      <c r="AN67" s="82"/>
      <c r="AO67" s="82"/>
      <c r="AP67" s="82"/>
      <c r="AQ67" s="82"/>
      <c r="AR67" s="82"/>
      <c r="AS67" s="82"/>
      <c r="AT67" s="82"/>
      <c r="AU67" s="82"/>
      <c r="AV67" s="49"/>
      <c r="AW67" s="49"/>
      <c r="AX67" s="49"/>
      <c r="AY67" s="49"/>
      <c r="BA67" s="50"/>
      <c r="BB67" s="36"/>
      <c r="BC67" s="51"/>
      <c r="BD67" s="51"/>
      <c r="BE67" s="55"/>
      <c r="BF67" s="56"/>
      <c r="BG67" s="52"/>
      <c r="BH67" s="52"/>
      <c r="BI67" s="52"/>
      <c r="BJ67" s="52"/>
      <c r="BK67" s="52"/>
      <c r="BL67" s="52"/>
      <c r="BM67" s="52"/>
    </row>
    <row r="68" spans="1:65" ht="8.25" customHeight="1" x14ac:dyDescent="0.3">
      <c r="A68" s="310">
        <v>28</v>
      </c>
      <c r="B68" s="351">
        <f>'WORK SHEET'!B46</f>
        <v>0</v>
      </c>
      <c r="C68" s="351"/>
      <c r="D68" s="351"/>
      <c r="E68" s="351"/>
      <c r="F68" s="351"/>
      <c r="G68" s="351"/>
      <c r="H68" s="351"/>
      <c r="I68" s="351"/>
      <c r="J68" s="283" t="e">
        <f>'WORK SHEET'!H46</f>
        <v>#DIV/0!</v>
      </c>
      <c r="K68" s="64">
        <f t="shared" si="36"/>
        <v>0</v>
      </c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81"/>
      <c r="AI68" s="81"/>
      <c r="AJ68" s="81"/>
      <c r="AK68" s="81"/>
      <c r="AL68" s="173"/>
      <c r="AM68" s="81"/>
      <c r="AN68" s="81"/>
      <c r="AO68" s="81"/>
      <c r="AP68" s="81"/>
      <c r="AQ68" s="81"/>
      <c r="AR68" s="81"/>
      <c r="AS68" s="81"/>
      <c r="AT68" s="81"/>
      <c r="AU68" s="81"/>
      <c r="AV68" s="49"/>
      <c r="AW68" s="49"/>
      <c r="AX68" s="49"/>
      <c r="AY68" s="49"/>
      <c r="BA68" s="50"/>
      <c r="BB68" s="36"/>
      <c r="BC68" s="51"/>
      <c r="BD68" s="51"/>
      <c r="BE68" s="55"/>
      <c r="BF68" s="56"/>
      <c r="BG68" s="52"/>
      <c r="BH68" s="52"/>
      <c r="BI68" s="52"/>
      <c r="BJ68" s="52"/>
      <c r="BK68" s="52"/>
      <c r="BL68" s="52"/>
      <c r="BM68" s="52"/>
    </row>
    <row r="69" spans="1:65" ht="8.25" customHeight="1" x14ac:dyDescent="0.3">
      <c r="A69" s="291"/>
      <c r="B69" s="351"/>
      <c r="C69" s="351"/>
      <c r="D69" s="351"/>
      <c r="E69" s="351"/>
      <c r="F69" s="351"/>
      <c r="G69" s="351"/>
      <c r="H69" s="351"/>
      <c r="I69" s="351"/>
      <c r="J69" s="284"/>
      <c r="K69" s="65">
        <f t="shared" si="36"/>
        <v>0</v>
      </c>
      <c r="L69" s="76"/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6"/>
      <c r="Y69" s="76"/>
      <c r="Z69" s="76"/>
      <c r="AA69" s="76"/>
      <c r="AB69" s="76"/>
      <c r="AC69" s="76"/>
      <c r="AD69" s="76"/>
      <c r="AE69" s="76"/>
      <c r="AF69" s="76"/>
      <c r="AG69" s="76"/>
      <c r="AH69" s="76"/>
      <c r="AI69" s="82"/>
      <c r="AJ69" s="82"/>
      <c r="AK69" s="82"/>
      <c r="AL69" s="82"/>
      <c r="AM69" s="82"/>
      <c r="AN69" s="82"/>
      <c r="AO69" s="82"/>
      <c r="AP69" s="82"/>
      <c r="AQ69" s="82"/>
      <c r="AR69" s="82"/>
      <c r="AS69" s="82"/>
      <c r="AT69" s="82"/>
      <c r="AU69" s="82"/>
      <c r="AV69" s="49"/>
      <c r="AW69" s="49"/>
      <c r="AX69" s="49"/>
      <c r="AY69" s="49"/>
      <c r="BA69" s="50"/>
      <c r="BB69" s="36"/>
      <c r="BC69" s="51"/>
      <c r="BD69" s="51"/>
      <c r="BE69" s="55"/>
      <c r="BF69" s="56"/>
      <c r="BG69" s="52"/>
      <c r="BH69" s="52"/>
      <c r="BI69" s="52"/>
      <c r="BJ69" s="52"/>
      <c r="BK69" s="52"/>
      <c r="BL69" s="52"/>
      <c r="BM69" s="52"/>
    </row>
    <row r="70" spans="1:65" ht="8.25" customHeight="1" x14ac:dyDescent="0.3">
      <c r="A70" s="310">
        <v>29</v>
      </c>
      <c r="B70" s="351">
        <f>'WORK SHEET'!B47</f>
        <v>0</v>
      </c>
      <c r="C70" s="351"/>
      <c r="D70" s="351"/>
      <c r="E70" s="351"/>
      <c r="F70" s="351"/>
      <c r="G70" s="351"/>
      <c r="H70" s="351"/>
      <c r="I70" s="351"/>
      <c r="J70" s="283" t="e">
        <f>'WORK SHEET'!H47</f>
        <v>#DIV/0!</v>
      </c>
      <c r="K70" s="64">
        <f t="shared" si="36"/>
        <v>0</v>
      </c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81"/>
      <c r="AJ70" s="81"/>
      <c r="AK70" s="81"/>
      <c r="AL70" s="81"/>
      <c r="AM70" s="81"/>
      <c r="AN70" s="81"/>
      <c r="AO70" s="81"/>
      <c r="AP70" s="81"/>
      <c r="AQ70" s="81"/>
      <c r="AR70" s="81"/>
      <c r="AS70" s="81"/>
      <c r="AT70" s="81"/>
      <c r="AU70" s="81"/>
      <c r="AV70" s="49"/>
      <c r="AW70" s="49"/>
      <c r="AX70" s="49"/>
      <c r="AY70" s="49"/>
      <c r="BA70" s="50"/>
      <c r="BB70" s="36"/>
      <c r="BC70" s="51"/>
      <c r="BD70" s="51"/>
      <c r="BE70" s="55"/>
      <c r="BF70" s="56"/>
      <c r="BG70" s="52"/>
      <c r="BH70" s="52"/>
      <c r="BI70" s="52"/>
      <c r="BJ70" s="52"/>
      <c r="BK70" s="52"/>
      <c r="BL70" s="52"/>
      <c r="BM70" s="52"/>
    </row>
    <row r="71" spans="1:65" ht="8.25" customHeight="1" x14ac:dyDescent="0.3">
      <c r="A71" s="291"/>
      <c r="B71" s="351"/>
      <c r="C71" s="351"/>
      <c r="D71" s="351"/>
      <c r="E71" s="351"/>
      <c r="F71" s="351"/>
      <c r="G71" s="351"/>
      <c r="H71" s="351"/>
      <c r="I71" s="351"/>
      <c r="J71" s="284"/>
      <c r="K71" s="65">
        <f t="shared" si="36"/>
        <v>0</v>
      </c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  <c r="AA71" s="76"/>
      <c r="AB71" s="76"/>
      <c r="AC71" s="76"/>
      <c r="AD71" s="76"/>
      <c r="AE71" s="76"/>
      <c r="AF71" s="76"/>
      <c r="AG71" s="76"/>
      <c r="AH71" s="76"/>
      <c r="AI71" s="82"/>
      <c r="AJ71" s="82"/>
      <c r="AK71" s="82"/>
      <c r="AL71" s="82"/>
      <c r="AM71" s="82"/>
      <c r="AN71" s="82"/>
      <c r="AO71" s="82"/>
      <c r="AP71" s="82"/>
      <c r="AQ71" s="82"/>
      <c r="AR71" s="82"/>
      <c r="AS71" s="82"/>
      <c r="AT71" s="82"/>
      <c r="AU71" s="82"/>
      <c r="AV71" s="49"/>
      <c r="AW71" s="49"/>
      <c r="AX71" s="49"/>
      <c r="AY71" s="49"/>
      <c r="BA71" s="50"/>
      <c r="BB71" s="36"/>
      <c r="BC71" s="51"/>
      <c r="BD71" s="51"/>
      <c r="BE71" s="55"/>
      <c r="BF71" s="56"/>
      <c r="BG71" s="52"/>
      <c r="BH71" s="52"/>
      <c r="BI71" s="52"/>
      <c r="BJ71" s="52"/>
      <c r="BK71" s="52"/>
      <c r="BL71" s="52"/>
      <c r="BM71" s="52"/>
    </row>
    <row r="72" spans="1:65" ht="8.25" customHeight="1" x14ac:dyDescent="0.3">
      <c r="A72" s="310">
        <v>30</v>
      </c>
      <c r="B72" s="351">
        <f>'WORK SHEET'!B48</f>
        <v>0</v>
      </c>
      <c r="C72" s="351"/>
      <c r="D72" s="351"/>
      <c r="E72" s="351"/>
      <c r="F72" s="351"/>
      <c r="G72" s="351"/>
      <c r="H72" s="351"/>
      <c r="I72" s="351"/>
      <c r="J72" s="283" t="e">
        <f>'WORK SHEET'!H48</f>
        <v>#DIV/0!</v>
      </c>
      <c r="K72" s="66">
        <f t="shared" si="36"/>
        <v>0</v>
      </c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3"/>
      <c r="AA72" s="83"/>
      <c r="AB72" s="83"/>
      <c r="AC72" s="83"/>
      <c r="AD72" s="83"/>
      <c r="AE72" s="83"/>
      <c r="AF72" s="83"/>
      <c r="AG72" s="83"/>
      <c r="AH72" s="83"/>
      <c r="AI72" s="84"/>
      <c r="AJ72" s="84"/>
      <c r="AK72" s="84"/>
      <c r="AL72" s="84"/>
      <c r="AM72" s="84"/>
      <c r="AN72" s="84"/>
      <c r="AO72" s="84"/>
      <c r="AP72" s="84"/>
      <c r="AQ72" s="84"/>
      <c r="AR72" s="84"/>
      <c r="AS72" s="84"/>
      <c r="AT72" s="84"/>
      <c r="AU72" s="84"/>
      <c r="AV72" s="49"/>
      <c r="AW72" s="49"/>
      <c r="AX72" s="49"/>
      <c r="AY72" s="49"/>
      <c r="BA72" s="50"/>
      <c r="BB72" s="36"/>
      <c r="BC72" s="51"/>
      <c r="BD72" s="51"/>
      <c r="BE72" s="55"/>
      <c r="BF72" s="56"/>
      <c r="BG72" s="52"/>
      <c r="BH72" s="52"/>
      <c r="BI72" s="52"/>
      <c r="BJ72" s="52"/>
      <c r="BK72" s="52"/>
      <c r="BL72" s="52"/>
      <c r="BM72" s="52"/>
    </row>
    <row r="73" spans="1:65" ht="8.25" customHeight="1" x14ac:dyDescent="0.3">
      <c r="A73" s="291"/>
      <c r="B73" s="351"/>
      <c r="C73" s="351"/>
      <c r="D73" s="351"/>
      <c r="E73" s="351"/>
      <c r="F73" s="351"/>
      <c r="G73" s="351"/>
      <c r="H73" s="351"/>
      <c r="I73" s="351"/>
      <c r="J73" s="284"/>
      <c r="K73" s="67">
        <f t="shared" si="36"/>
        <v>0</v>
      </c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  <c r="Y73" s="85"/>
      <c r="Z73" s="85"/>
      <c r="AA73" s="85"/>
      <c r="AB73" s="85"/>
      <c r="AC73" s="85"/>
      <c r="AD73" s="85"/>
      <c r="AE73" s="85"/>
      <c r="AF73" s="85"/>
      <c r="AG73" s="85"/>
      <c r="AH73" s="85"/>
      <c r="AI73" s="86"/>
      <c r="AJ73" s="86"/>
      <c r="AK73" s="86"/>
      <c r="AL73" s="86"/>
      <c r="AM73" s="86"/>
      <c r="AN73" s="86"/>
      <c r="AO73" s="86"/>
      <c r="AP73" s="86"/>
      <c r="AQ73" s="86"/>
      <c r="AR73" s="86"/>
      <c r="AS73" s="86"/>
      <c r="AT73" s="86"/>
      <c r="AU73" s="86"/>
      <c r="AV73" s="49"/>
      <c r="AW73" s="49"/>
      <c r="AX73" s="49"/>
      <c r="AY73" s="49"/>
      <c r="BA73" s="50"/>
      <c r="BB73" s="36"/>
      <c r="BC73" s="51"/>
      <c r="BD73" s="51"/>
      <c r="BE73" s="55"/>
      <c r="BF73" s="56"/>
      <c r="BG73" s="52"/>
      <c r="BH73" s="52"/>
      <c r="BI73" s="52"/>
      <c r="BJ73" s="52"/>
      <c r="BK73" s="52"/>
      <c r="BL73" s="52"/>
      <c r="BM73" s="52"/>
    </row>
    <row r="74" spans="1:65" ht="8.25" customHeight="1" x14ac:dyDescent="0.3">
      <c r="A74" s="310">
        <v>31</v>
      </c>
      <c r="B74" s="351">
        <f>'WORK SHEET'!B49</f>
        <v>0</v>
      </c>
      <c r="C74" s="351"/>
      <c r="D74" s="351"/>
      <c r="E74" s="351"/>
      <c r="F74" s="351"/>
      <c r="G74" s="351"/>
      <c r="H74" s="351"/>
      <c r="I74" s="351"/>
      <c r="J74" s="283" t="e">
        <f>'WORK SHEET'!H49</f>
        <v>#DIV/0!</v>
      </c>
      <c r="K74" s="64">
        <f t="shared" si="36"/>
        <v>0</v>
      </c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81"/>
      <c r="AJ74" s="81"/>
      <c r="AK74" s="81"/>
      <c r="AL74" s="81"/>
      <c r="AM74" s="81"/>
      <c r="AN74" s="81"/>
      <c r="AO74" s="81"/>
      <c r="AP74" s="81"/>
      <c r="AQ74" s="81"/>
      <c r="AR74" s="81"/>
      <c r="AS74" s="81"/>
      <c r="AT74" s="81"/>
      <c r="AU74" s="81"/>
      <c r="AV74" s="49"/>
      <c r="AW74" s="49"/>
      <c r="AX74" s="49"/>
      <c r="AY74" s="49"/>
      <c r="BA74" s="50"/>
      <c r="BB74" s="36"/>
      <c r="BC74" s="51"/>
      <c r="BD74" s="51"/>
      <c r="BE74" s="55"/>
      <c r="BF74" s="56"/>
      <c r="BG74" s="52"/>
      <c r="BH74" s="52"/>
      <c r="BI74" s="52"/>
      <c r="BJ74" s="52"/>
      <c r="BK74" s="52"/>
      <c r="BL74" s="52"/>
      <c r="BM74" s="52"/>
    </row>
    <row r="75" spans="1:65" ht="8.25" customHeight="1" x14ac:dyDescent="0.3">
      <c r="A75" s="291"/>
      <c r="B75" s="351"/>
      <c r="C75" s="351"/>
      <c r="D75" s="351"/>
      <c r="E75" s="351"/>
      <c r="F75" s="351"/>
      <c r="G75" s="351"/>
      <c r="H75" s="351"/>
      <c r="I75" s="351"/>
      <c r="J75" s="284"/>
      <c r="K75" s="65">
        <f t="shared" si="36"/>
        <v>0</v>
      </c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  <c r="AA75" s="76"/>
      <c r="AB75" s="76"/>
      <c r="AC75" s="76"/>
      <c r="AD75" s="76"/>
      <c r="AE75" s="76"/>
      <c r="AF75" s="76"/>
      <c r="AG75" s="76"/>
      <c r="AH75" s="76"/>
      <c r="AI75" s="82"/>
      <c r="AJ75" s="82"/>
      <c r="AK75" s="82"/>
      <c r="AL75" s="82"/>
      <c r="AM75" s="82"/>
      <c r="AN75" s="82"/>
      <c r="AO75" s="82"/>
      <c r="AP75" s="82"/>
      <c r="AQ75" s="82"/>
      <c r="AR75" s="82"/>
      <c r="AS75" s="82"/>
      <c r="AT75" s="82"/>
      <c r="AU75" s="82"/>
      <c r="AV75" s="49"/>
      <c r="AW75" s="49"/>
      <c r="AX75" s="49"/>
      <c r="AY75" s="49"/>
      <c r="BA75" s="50"/>
      <c r="BB75" s="36"/>
      <c r="BC75" s="51"/>
      <c r="BD75" s="51"/>
      <c r="BE75" s="55"/>
      <c r="BF75" s="56"/>
      <c r="BG75" s="52"/>
      <c r="BH75" s="52"/>
      <c r="BI75" s="52"/>
      <c r="BJ75" s="52"/>
      <c r="BK75" s="52"/>
      <c r="BL75" s="52"/>
      <c r="BM75" s="52"/>
    </row>
    <row r="76" spans="1:65" ht="8.25" customHeight="1" x14ac:dyDescent="0.3">
      <c r="A76" s="310">
        <v>32</v>
      </c>
      <c r="B76" s="351">
        <f>'WORK SHEET'!B50</f>
        <v>0</v>
      </c>
      <c r="C76" s="351"/>
      <c r="D76" s="351"/>
      <c r="E76" s="351"/>
      <c r="F76" s="351"/>
      <c r="G76" s="351"/>
      <c r="H76" s="351"/>
      <c r="I76" s="351"/>
      <c r="J76" s="283" t="e">
        <f>'WORK SHEET'!H50</f>
        <v>#DIV/0!</v>
      </c>
      <c r="K76" s="64">
        <f t="shared" si="36"/>
        <v>0</v>
      </c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81"/>
      <c r="AJ76" s="81"/>
      <c r="AK76" s="81"/>
      <c r="AL76" s="81"/>
      <c r="AM76" s="81"/>
      <c r="AN76" s="81"/>
      <c r="AO76" s="81"/>
      <c r="AP76" s="81"/>
      <c r="AQ76" s="81"/>
      <c r="AR76" s="81"/>
      <c r="AS76" s="81"/>
      <c r="AT76" s="81"/>
      <c r="AU76" s="81"/>
      <c r="AV76" s="49"/>
      <c r="AW76" s="49"/>
      <c r="AX76" s="49"/>
      <c r="AY76" s="49"/>
      <c r="BA76" s="50"/>
      <c r="BB76" s="36"/>
      <c r="BC76" s="51"/>
      <c r="BD76" s="51"/>
      <c r="BE76" s="55"/>
      <c r="BF76" s="56"/>
      <c r="BG76" s="52"/>
      <c r="BH76" s="52"/>
      <c r="BI76" s="52"/>
      <c r="BJ76" s="52"/>
      <c r="BK76" s="52"/>
      <c r="BL76" s="52"/>
      <c r="BM76" s="52"/>
    </row>
    <row r="77" spans="1:65" ht="8.25" customHeight="1" x14ac:dyDescent="0.3">
      <c r="A77" s="291"/>
      <c r="B77" s="351"/>
      <c r="C77" s="351"/>
      <c r="D77" s="351"/>
      <c r="E77" s="351"/>
      <c r="F77" s="351"/>
      <c r="G77" s="351"/>
      <c r="H77" s="351"/>
      <c r="I77" s="351"/>
      <c r="J77" s="284"/>
      <c r="K77" s="65">
        <f t="shared" si="36"/>
        <v>0</v>
      </c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  <c r="W77" s="76"/>
      <c r="X77" s="76"/>
      <c r="Y77" s="76"/>
      <c r="Z77" s="76"/>
      <c r="AA77" s="76"/>
      <c r="AB77" s="76"/>
      <c r="AC77" s="76"/>
      <c r="AD77" s="76"/>
      <c r="AE77" s="76"/>
      <c r="AF77" s="76"/>
      <c r="AG77" s="76"/>
      <c r="AH77" s="76"/>
      <c r="AI77" s="82"/>
      <c r="AJ77" s="82"/>
      <c r="AK77" s="82"/>
      <c r="AL77" s="82"/>
      <c r="AM77" s="82"/>
      <c r="AN77" s="82"/>
      <c r="AO77" s="82"/>
      <c r="AP77" s="82"/>
      <c r="AQ77" s="82"/>
      <c r="AR77" s="82"/>
      <c r="AS77" s="82"/>
      <c r="AT77" s="82"/>
      <c r="AU77" s="82"/>
      <c r="AV77" s="49"/>
      <c r="AW77" s="49"/>
      <c r="AX77" s="49"/>
      <c r="AY77" s="49"/>
      <c r="BA77" s="50"/>
      <c r="BB77" s="36"/>
      <c r="BC77" s="51"/>
      <c r="BD77" s="51"/>
      <c r="BE77" s="55"/>
      <c r="BF77" s="56"/>
      <c r="BG77" s="52"/>
      <c r="BH77" s="52"/>
      <c r="BI77" s="52"/>
      <c r="BJ77" s="52"/>
      <c r="BK77" s="52"/>
      <c r="BL77" s="52"/>
      <c r="BM77" s="52"/>
    </row>
    <row r="78" spans="1:65" ht="8.25" customHeight="1" x14ac:dyDescent="0.3">
      <c r="A78" s="310">
        <v>33</v>
      </c>
      <c r="B78" s="351">
        <f>'WORK SHEET'!B51</f>
        <v>0</v>
      </c>
      <c r="C78" s="351"/>
      <c r="D78" s="351"/>
      <c r="E78" s="351"/>
      <c r="F78" s="351"/>
      <c r="G78" s="351"/>
      <c r="H78" s="351"/>
      <c r="I78" s="351"/>
      <c r="J78" s="283" t="e">
        <f>'WORK SHEET'!H51</f>
        <v>#DIV/0!</v>
      </c>
      <c r="K78" s="64">
        <f t="shared" si="36"/>
        <v>0</v>
      </c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81"/>
      <c r="AJ78" s="81"/>
      <c r="AK78" s="81"/>
      <c r="AL78" s="81"/>
      <c r="AM78" s="81"/>
      <c r="AN78" s="81"/>
      <c r="AO78" s="81"/>
      <c r="AP78" s="81"/>
      <c r="AQ78" s="81"/>
      <c r="AR78" s="81"/>
      <c r="AS78" s="81"/>
      <c r="AT78" s="81"/>
      <c r="AU78" s="81"/>
      <c r="AV78" s="49"/>
      <c r="AW78" s="49"/>
      <c r="AX78" s="49"/>
      <c r="AY78" s="49"/>
      <c r="BA78" s="50"/>
      <c r="BB78" s="36"/>
      <c r="BC78" s="51"/>
      <c r="BD78" s="51"/>
      <c r="BE78" s="55"/>
      <c r="BF78" s="56"/>
      <c r="BG78" s="52"/>
      <c r="BH78" s="52"/>
      <c r="BI78" s="52"/>
      <c r="BJ78" s="52"/>
      <c r="BK78" s="52"/>
      <c r="BL78" s="52"/>
      <c r="BM78" s="52"/>
    </row>
    <row r="79" spans="1:65" ht="8.25" customHeight="1" x14ac:dyDescent="0.3">
      <c r="A79" s="291"/>
      <c r="B79" s="351"/>
      <c r="C79" s="351"/>
      <c r="D79" s="351"/>
      <c r="E79" s="351"/>
      <c r="F79" s="351"/>
      <c r="G79" s="351"/>
      <c r="H79" s="351"/>
      <c r="I79" s="351"/>
      <c r="J79" s="284"/>
      <c r="K79" s="65">
        <f t="shared" ref="K79:K95" si="37">SUM(L79:AU79)</f>
        <v>0</v>
      </c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76"/>
      <c r="AA79" s="76"/>
      <c r="AB79" s="76"/>
      <c r="AC79" s="76"/>
      <c r="AD79" s="76"/>
      <c r="AE79" s="76"/>
      <c r="AF79" s="76"/>
      <c r="AG79" s="76"/>
      <c r="AH79" s="76"/>
      <c r="AI79" s="82"/>
      <c r="AJ79" s="82"/>
      <c r="AK79" s="82"/>
      <c r="AL79" s="82"/>
      <c r="AM79" s="82"/>
      <c r="AN79" s="82"/>
      <c r="AO79" s="82"/>
      <c r="AP79" s="82"/>
      <c r="AQ79" s="82"/>
      <c r="AR79" s="82"/>
      <c r="AS79" s="82"/>
      <c r="AT79" s="82"/>
      <c r="AU79" s="82"/>
      <c r="AV79" s="49"/>
      <c r="AW79" s="49"/>
      <c r="AX79" s="49"/>
      <c r="AY79" s="49"/>
      <c r="BA79" s="50"/>
      <c r="BB79" s="36"/>
      <c r="BC79" s="51"/>
      <c r="BD79" s="51"/>
      <c r="BE79" s="55"/>
      <c r="BF79" s="56"/>
      <c r="BG79" s="52"/>
      <c r="BH79" s="52"/>
      <c r="BI79" s="52"/>
      <c r="BJ79" s="52"/>
      <c r="BK79" s="52"/>
      <c r="BL79" s="52"/>
      <c r="BM79" s="52"/>
    </row>
    <row r="80" spans="1:65" ht="8.25" customHeight="1" x14ac:dyDescent="0.3">
      <c r="A80" s="310">
        <v>34</v>
      </c>
      <c r="B80" s="351">
        <f>'WORK SHEET'!B52</f>
        <v>0</v>
      </c>
      <c r="C80" s="351"/>
      <c r="D80" s="351"/>
      <c r="E80" s="351"/>
      <c r="F80" s="351"/>
      <c r="G80" s="351"/>
      <c r="H80" s="351"/>
      <c r="I80" s="351"/>
      <c r="J80" s="283" t="e">
        <f>'WORK SHEET'!H52</f>
        <v>#DIV/0!</v>
      </c>
      <c r="K80" s="64">
        <f t="shared" si="37"/>
        <v>0</v>
      </c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81"/>
      <c r="AJ80" s="81"/>
      <c r="AK80" s="81"/>
      <c r="AL80" s="81"/>
      <c r="AM80" s="81"/>
      <c r="AN80" s="81"/>
      <c r="AO80" s="81"/>
      <c r="AP80" s="81"/>
      <c r="AQ80" s="81"/>
      <c r="AR80" s="81"/>
      <c r="AS80" s="81"/>
      <c r="AT80" s="81"/>
      <c r="AU80" s="81"/>
      <c r="AV80" s="49"/>
      <c r="AW80" s="49"/>
      <c r="AX80" s="49"/>
      <c r="AY80" s="49"/>
      <c r="BA80" s="50"/>
      <c r="BB80" s="36"/>
      <c r="BC80" s="51"/>
      <c r="BD80" s="51"/>
      <c r="BE80" s="55"/>
      <c r="BF80" s="56"/>
      <c r="BG80" s="52"/>
      <c r="BH80" s="52"/>
      <c r="BI80" s="52"/>
      <c r="BJ80" s="52"/>
      <c r="BK80" s="52"/>
      <c r="BL80" s="52"/>
      <c r="BM80" s="52"/>
    </row>
    <row r="81" spans="1:65" ht="8.25" customHeight="1" x14ac:dyDescent="0.3">
      <c r="A81" s="291"/>
      <c r="B81" s="351"/>
      <c r="C81" s="351"/>
      <c r="D81" s="351"/>
      <c r="E81" s="351"/>
      <c r="F81" s="351"/>
      <c r="G81" s="351"/>
      <c r="H81" s="351"/>
      <c r="I81" s="351"/>
      <c r="J81" s="284"/>
      <c r="K81" s="65">
        <f t="shared" si="37"/>
        <v>0</v>
      </c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  <c r="AA81" s="76"/>
      <c r="AB81" s="76"/>
      <c r="AC81" s="76"/>
      <c r="AD81" s="76"/>
      <c r="AE81" s="76"/>
      <c r="AF81" s="76"/>
      <c r="AG81" s="76"/>
      <c r="AH81" s="76"/>
      <c r="AI81" s="82"/>
      <c r="AJ81" s="82"/>
      <c r="AK81" s="82"/>
      <c r="AL81" s="82"/>
      <c r="AM81" s="82"/>
      <c r="AN81" s="82"/>
      <c r="AO81" s="82"/>
      <c r="AP81" s="82"/>
      <c r="AQ81" s="82"/>
      <c r="AR81" s="82"/>
      <c r="AS81" s="82"/>
      <c r="AT81" s="82"/>
      <c r="AU81" s="82"/>
      <c r="AV81" s="49"/>
      <c r="AW81" s="49"/>
      <c r="AX81" s="49"/>
      <c r="AY81" s="49"/>
      <c r="BA81" s="50"/>
      <c r="BB81" s="36"/>
      <c r="BC81" s="51"/>
      <c r="BD81" s="51"/>
      <c r="BE81" s="55"/>
      <c r="BF81" s="56"/>
      <c r="BG81" s="52"/>
      <c r="BH81" s="52"/>
      <c r="BI81" s="52"/>
      <c r="BJ81" s="52"/>
      <c r="BK81" s="52"/>
      <c r="BL81" s="52"/>
      <c r="BM81" s="52"/>
    </row>
    <row r="82" spans="1:65" ht="8.25" customHeight="1" x14ac:dyDescent="0.3">
      <c r="A82" s="310">
        <v>35</v>
      </c>
      <c r="B82" s="351">
        <f>'WORK SHEET'!B53</f>
        <v>0</v>
      </c>
      <c r="C82" s="351"/>
      <c r="D82" s="351"/>
      <c r="E82" s="351"/>
      <c r="F82" s="351"/>
      <c r="G82" s="351"/>
      <c r="H82" s="351"/>
      <c r="I82" s="351"/>
      <c r="J82" s="283" t="e">
        <f>'WORK SHEET'!H53</f>
        <v>#DIV/0!</v>
      </c>
      <c r="K82" s="64">
        <f t="shared" si="37"/>
        <v>0</v>
      </c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81"/>
      <c r="AJ82" s="81"/>
      <c r="AK82" s="81"/>
      <c r="AL82" s="81"/>
      <c r="AM82" s="81"/>
      <c r="AN82" s="81"/>
      <c r="AO82" s="81"/>
      <c r="AP82" s="81"/>
      <c r="AQ82" s="81"/>
      <c r="AR82" s="81"/>
      <c r="AS82" s="81"/>
      <c r="AT82" s="81"/>
      <c r="AU82" s="81"/>
      <c r="AV82" s="49"/>
      <c r="AW82" s="49"/>
      <c r="AX82" s="49"/>
      <c r="AY82" s="49"/>
      <c r="BA82" s="50"/>
      <c r="BB82" s="36"/>
      <c r="BC82" s="51"/>
      <c r="BD82" s="51"/>
      <c r="BE82" s="55"/>
      <c r="BF82" s="56"/>
      <c r="BG82" s="52"/>
      <c r="BH82" s="52"/>
      <c r="BI82" s="52"/>
      <c r="BJ82" s="52"/>
      <c r="BK82" s="52"/>
      <c r="BL82" s="52"/>
      <c r="BM82" s="52"/>
    </row>
    <row r="83" spans="1:65" ht="8.25" customHeight="1" x14ac:dyDescent="0.3">
      <c r="A83" s="291"/>
      <c r="B83" s="351"/>
      <c r="C83" s="351"/>
      <c r="D83" s="351"/>
      <c r="E83" s="351"/>
      <c r="F83" s="351"/>
      <c r="G83" s="351"/>
      <c r="H83" s="351"/>
      <c r="I83" s="351"/>
      <c r="J83" s="284"/>
      <c r="K83" s="65">
        <f t="shared" si="37"/>
        <v>0</v>
      </c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  <c r="AA83" s="76"/>
      <c r="AB83" s="76"/>
      <c r="AC83" s="76"/>
      <c r="AD83" s="76"/>
      <c r="AE83" s="76"/>
      <c r="AF83" s="76"/>
      <c r="AG83" s="76"/>
      <c r="AH83" s="76"/>
      <c r="AI83" s="82"/>
      <c r="AJ83" s="82"/>
      <c r="AK83" s="82"/>
      <c r="AL83" s="82"/>
      <c r="AM83" s="82"/>
      <c r="AN83" s="82"/>
      <c r="AO83" s="82"/>
      <c r="AP83" s="82"/>
      <c r="AQ83" s="82"/>
      <c r="AR83" s="82"/>
      <c r="AS83" s="82"/>
      <c r="AT83" s="82"/>
      <c r="AU83" s="82"/>
      <c r="AV83" s="49"/>
      <c r="AW83" s="49"/>
      <c r="AX83" s="49"/>
      <c r="AY83" s="49"/>
      <c r="BA83" s="50"/>
      <c r="BB83" s="36"/>
      <c r="BC83" s="51"/>
      <c r="BD83" s="51"/>
      <c r="BE83" s="55"/>
      <c r="BF83" s="56"/>
      <c r="BG83" s="52"/>
      <c r="BH83" s="52"/>
      <c r="BI83" s="52"/>
      <c r="BJ83" s="52"/>
      <c r="BK83" s="52"/>
      <c r="BL83" s="52"/>
      <c r="BM83" s="52"/>
    </row>
    <row r="84" spans="1:65" ht="8.25" customHeight="1" x14ac:dyDescent="0.3">
      <c r="A84" s="310">
        <v>36</v>
      </c>
      <c r="B84" s="351">
        <f>'WORK SHEET'!B54</f>
        <v>0</v>
      </c>
      <c r="C84" s="351"/>
      <c r="D84" s="351"/>
      <c r="E84" s="351"/>
      <c r="F84" s="351"/>
      <c r="G84" s="351"/>
      <c r="H84" s="351"/>
      <c r="I84" s="351"/>
      <c r="J84" s="283" t="e">
        <f>'WORK SHEET'!H54</f>
        <v>#DIV/0!</v>
      </c>
      <c r="K84" s="64">
        <f t="shared" si="37"/>
        <v>0</v>
      </c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81"/>
      <c r="AJ84" s="81"/>
      <c r="AK84" s="81"/>
      <c r="AL84" s="81"/>
      <c r="AM84" s="81"/>
      <c r="AN84" s="81"/>
      <c r="AO84" s="81"/>
      <c r="AP84" s="81"/>
      <c r="AQ84" s="81"/>
      <c r="AR84" s="81"/>
      <c r="AS84" s="81"/>
      <c r="AT84" s="81"/>
      <c r="AU84" s="81"/>
      <c r="AV84" s="49"/>
      <c r="AW84" s="49"/>
      <c r="AX84" s="49"/>
      <c r="AY84" s="49"/>
      <c r="BA84" s="50"/>
      <c r="BB84" s="36"/>
      <c r="BC84" s="51"/>
      <c r="BD84" s="51"/>
      <c r="BE84" s="55"/>
      <c r="BF84" s="56"/>
      <c r="BG84" s="52"/>
      <c r="BH84" s="52"/>
      <c r="BI84" s="52"/>
      <c r="BJ84" s="52"/>
      <c r="BK84" s="52"/>
      <c r="BL84" s="52"/>
      <c r="BM84" s="52"/>
    </row>
    <row r="85" spans="1:65" ht="8.25" customHeight="1" x14ac:dyDescent="0.3">
      <c r="A85" s="291"/>
      <c r="B85" s="351"/>
      <c r="C85" s="351"/>
      <c r="D85" s="351"/>
      <c r="E85" s="351"/>
      <c r="F85" s="351"/>
      <c r="G85" s="351"/>
      <c r="H85" s="351"/>
      <c r="I85" s="351"/>
      <c r="J85" s="284"/>
      <c r="K85" s="65">
        <f t="shared" si="37"/>
        <v>0</v>
      </c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E85" s="76"/>
      <c r="AF85" s="76"/>
      <c r="AG85" s="76"/>
      <c r="AH85" s="76"/>
      <c r="AI85" s="82"/>
      <c r="AJ85" s="82"/>
      <c r="AK85" s="82"/>
      <c r="AL85" s="82"/>
      <c r="AM85" s="82"/>
      <c r="AN85" s="82"/>
      <c r="AO85" s="82"/>
      <c r="AP85" s="82"/>
      <c r="AQ85" s="82"/>
      <c r="AR85" s="82"/>
      <c r="AS85" s="82"/>
      <c r="AT85" s="82"/>
      <c r="AU85" s="82"/>
      <c r="AV85" s="49"/>
      <c r="AW85" s="49"/>
      <c r="AX85" s="49"/>
      <c r="AY85" s="49"/>
      <c r="BA85" s="50"/>
      <c r="BB85" s="36"/>
      <c r="BC85" s="51"/>
      <c r="BD85" s="51"/>
      <c r="BE85" s="55"/>
      <c r="BF85" s="56"/>
      <c r="BG85" s="52"/>
      <c r="BH85" s="52"/>
      <c r="BI85" s="52"/>
      <c r="BJ85" s="52"/>
      <c r="BK85" s="52"/>
      <c r="BL85" s="52"/>
      <c r="BM85" s="52"/>
    </row>
    <row r="86" spans="1:65" ht="8.25" customHeight="1" x14ac:dyDescent="0.3">
      <c r="A86" s="310">
        <v>37</v>
      </c>
      <c r="B86" s="351">
        <f>'WORK SHEET'!B55</f>
        <v>0</v>
      </c>
      <c r="C86" s="351"/>
      <c r="D86" s="351"/>
      <c r="E86" s="351"/>
      <c r="F86" s="351"/>
      <c r="G86" s="351"/>
      <c r="H86" s="351"/>
      <c r="I86" s="351"/>
      <c r="J86" s="283" t="e">
        <f>'WORK SHEET'!H55</f>
        <v>#DIV/0!</v>
      </c>
      <c r="K86" s="64">
        <f t="shared" si="37"/>
        <v>0</v>
      </c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81"/>
      <c r="AJ86" s="81"/>
      <c r="AK86" s="81"/>
      <c r="AL86" s="81"/>
      <c r="AM86" s="81"/>
      <c r="AN86" s="81"/>
      <c r="AO86" s="81"/>
      <c r="AP86" s="81"/>
      <c r="AQ86" s="81"/>
      <c r="AR86" s="81"/>
      <c r="AS86" s="81"/>
      <c r="AT86" s="81"/>
      <c r="AU86" s="81"/>
      <c r="AV86" s="49"/>
      <c r="AW86" s="49"/>
      <c r="AX86" s="49"/>
      <c r="AY86" s="49"/>
      <c r="BA86" s="50"/>
      <c r="BB86" s="36"/>
      <c r="BC86" s="51"/>
      <c r="BD86" s="51"/>
      <c r="BE86" s="55"/>
      <c r="BF86" s="56"/>
      <c r="BG86" s="52"/>
      <c r="BH86" s="52"/>
      <c r="BI86" s="52"/>
      <c r="BJ86" s="52"/>
      <c r="BK86" s="52"/>
      <c r="BL86" s="52"/>
      <c r="BM86" s="52"/>
    </row>
    <row r="87" spans="1:65" ht="8.25" customHeight="1" x14ac:dyDescent="0.3">
      <c r="A87" s="291"/>
      <c r="B87" s="351"/>
      <c r="C87" s="351"/>
      <c r="D87" s="351"/>
      <c r="E87" s="351"/>
      <c r="F87" s="351"/>
      <c r="G87" s="351"/>
      <c r="H87" s="351"/>
      <c r="I87" s="351"/>
      <c r="J87" s="284"/>
      <c r="K87" s="65">
        <f t="shared" si="37"/>
        <v>0</v>
      </c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82"/>
      <c r="AJ87" s="82"/>
      <c r="AK87" s="82"/>
      <c r="AL87" s="82"/>
      <c r="AM87" s="82"/>
      <c r="AN87" s="82"/>
      <c r="AO87" s="82"/>
      <c r="AP87" s="82"/>
      <c r="AQ87" s="82"/>
      <c r="AR87" s="82"/>
      <c r="AS87" s="82"/>
      <c r="AT87" s="82"/>
      <c r="AU87" s="82"/>
      <c r="AV87" s="49"/>
      <c r="AW87" s="49"/>
      <c r="AX87" s="49"/>
      <c r="AY87" s="49"/>
      <c r="BA87" s="50"/>
      <c r="BB87" s="36"/>
      <c r="BC87" s="51"/>
      <c r="BD87" s="51"/>
      <c r="BE87" s="55"/>
      <c r="BF87" s="56"/>
      <c r="BG87" s="52"/>
      <c r="BH87" s="52"/>
      <c r="BI87" s="52"/>
      <c r="BJ87" s="52"/>
      <c r="BK87" s="52"/>
      <c r="BL87" s="52"/>
      <c r="BM87" s="52"/>
    </row>
    <row r="88" spans="1:65" ht="8.25" customHeight="1" x14ac:dyDescent="0.3">
      <c r="A88" s="310">
        <v>38</v>
      </c>
      <c r="B88" s="351">
        <f>'WORK SHEET'!B56</f>
        <v>0</v>
      </c>
      <c r="C88" s="351"/>
      <c r="D88" s="351"/>
      <c r="E88" s="351"/>
      <c r="F88" s="351"/>
      <c r="G88" s="351"/>
      <c r="H88" s="351"/>
      <c r="I88" s="351"/>
      <c r="J88" s="283" t="e">
        <f>'WORK SHEET'!H56</f>
        <v>#DIV/0!</v>
      </c>
      <c r="K88" s="64">
        <f t="shared" si="37"/>
        <v>0</v>
      </c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81"/>
      <c r="AJ88" s="81"/>
      <c r="AK88" s="81"/>
      <c r="AL88" s="81"/>
      <c r="AM88" s="81"/>
      <c r="AN88" s="81"/>
      <c r="AO88" s="81"/>
      <c r="AP88" s="81"/>
      <c r="AQ88" s="81"/>
      <c r="AR88" s="81"/>
      <c r="AS88" s="81"/>
      <c r="AT88" s="81"/>
      <c r="AU88" s="81"/>
      <c r="AV88" s="49"/>
      <c r="AW88" s="49"/>
      <c r="AX88" s="49"/>
      <c r="AY88" s="49"/>
      <c r="BA88" s="50"/>
      <c r="BB88" s="36"/>
      <c r="BC88" s="51"/>
      <c r="BD88" s="51"/>
      <c r="BE88" s="55"/>
      <c r="BF88" s="56"/>
      <c r="BG88" s="52"/>
      <c r="BH88" s="52"/>
      <c r="BI88" s="52"/>
      <c r="BJ88" s="52"/>
      <c r="BK88" s="52"/>
      <c r="BL88" s="52"/>
      <c r="BM88" s="52"/>
    </row>
    <row r="89" spans="1:65" ht="8.25" customHeight="1" x14ac:dyDescent="0.3">
      <c r="A89" s="291"/>
      <c r="B89" s="351"/>
      <c r="C89" s="351"/>
      <c r="D89" s="351"/>
      <c r="E89" s="351"/>
      <c r="F89" s="351"/>
      <c r="G89" s="351"/>
      <c r="H89" s="351"/>
      <c r="I89" s="351"/>
      <c r="J89" s="284"/>
      <c r="K89" s="65">
        <f t="shared" si="37"/>
        <v>0</v>
      </c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82"/>
      <c r="AJ89" s="82"/>
      <c r="AK89" s="82"/>
      <c r="AL89" s="82"/>
      <c r="AM89" s="82"/>
      <c r="AN89" s="82"/>
      <c r="AO89" s="82"/>
      <c r="AP89" s="82"/>
      <c r="AQ89" s="82"/>
      <c r="AR89" s="82"/>
      <c r="AS89" s="82"/>
      <c r="AT89" s="82"/>
      <c r="AU89" s="82"/>
      <c r="AV89" s="49"/>
      <c r="AW89" s="49"/>
      <c r="AX89" s="49"/>
      <c r="AY89" s="49"/>
      <c r="BA89" s="50"/>
      <c r="BB89" s="36"/>
      <c r="BC89" s="51"/>
      <c r="BD89" s="51"/>
      <c r="BE89" s="55"/>
      <c r="BF89" s="56"/>
      <c r="BG89" s="52"/>
      <c r="BH89" s="52"/>
      <c r="BI89" s="52"/>
      <c r="BJ89" s="52"/>
      <c r="BK89" s="52"/>
      <c r="BL89" s="52"/>
      <c r="BM89" s="52"/>
    </row>
    <row r="90" spans="1:65" ht="8.25" customHeight="1" x14ac:dyDescent="0.3">
      <c r="A90" s="310">
        <v>39</v>
      </c>
      <c r="B90" s="351">
        <f>'WORK SHEET'!B57</f>
        <v>0</v>
      </c>
      <c r="C90" s="351"/>
      <c r="D90" s="351"/>
      <c r="E90" s="351"/>
      <c r="F90" s="351"/>
      <c r="G90" s="351"/>
      <c r="H90" s="351"/>
      <c r="I90" s="351"/>
      <c r="J90" s="283" t="e">
        <f>'WORK SHEET'!H57</f>
        <v>#DIV/0!</v>
      </c>
      <c r="K90" s="64">
        <f t="shared" si="37"/>
        <v>0</v>
      </c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81"/>
      <c r="AJ90" s="81"/>
      <c r="AK90" s="81"/>
      <c r="AL90" s="81"/>
      <c r="AM90" s="81"/>
      <c r="AN90" s="81"/>
      <c r="AO90" s="81"/>
      <c r="AP90" s="81"/>
      <c r="AQ90" s="81"/>
      <c r="AR90" s="81"/>
      <c r="AS90" s="81"/>
      <c r="AT90" s="81"/>
      <c r="AU90" s="81"/>
      <c r="AV90" s="49"/>
      <c r="AW90" s="49"/>
      <c r="AX90" s="49"/>
      <c r="AY90" s="49"/>
      <c r="BA90" s="50"/>
      <c r="BB90" s="36"/>
      <c r="BC90" s="51"/>
      <c r="BD90" s="51"/>
      <c r="BE90" s="55"/>
      <c r="BF90" s="56"/>
      <c r="BG90" s="52"/>
      <c r="BH90" s="52"/>
      <c r="BI90" s="52"/>
      <c r="BJ90" s="52"/>
      <c r="BK90" s="52"/>
      <c r="BL90" s="52"/>
      <c r="BM90" s="52"/>
    </row>
    <row r="91" spans="1:65" ht="8.25" customHeight="1" x14ac:dyDescent="0.3">
      <c r="A91" s="291"/>
      <c r="B91" s="351"/>
      <c r="C91" s="351"/>
      <c r="D91" s="351"/>
      <c r="E91" s="351"/>
      <c r="F91" s="351"/>
      <c r="G91" s="351"/>
      <c r="H91" s="351"/>
      <c r="I91" s="351"/>
      <c r="J91" s="284"/>
      <c r="K91" s="65">
        <f t="shared" si="37"/>
        <v>0</v>
      </c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6"/>
      <c r="AH91" s="76"/>
      <c r="AI91" s="82"/>
      <c r="AJ91" s="82"/>
      <c r="AK91" s="82"/>
      <c r="AL91" s="82"/>
      <c r="AM91" s="82"/>
      <c r="AN91" s="82"/>
      <c r="AO91" s="82"/>
      <c r="AP91" s="82"/>
      <c r="AQ91" s="82"/>
      <c r="AR91" s="82"/>
      <c r="AS91" s="82"/>
      <c r="AT91" s="82"/>
      <c r="AU91" s="82"/>
      <c r="AV91" s="49"/>
      <c r="AW91" s="49"/>
      <c r="AX91" s="49"/>
      <c r="AY91" s="49"/>
      <c r="BA91" s="50"/>
      <c r="BB91" s="36"/>
      <c r="BC91" s="51"/>
      <c r="BD91" s="51"/>
      <c r="BE91" s="55"/>
      <c r="BF91" s="56"/>
      <c r="BG91" s="52"/>
      <c r="BH91" s="52"/>
      <c r="BI91" s="52"/>
      <c r="BJ91" s="52"/>
      <c r="BK91" s="52"/>
      <c r="BL91" s="52"/>
      <c r="BM91" s="52"/>
    </row>
    <row r="92" spans="1:65" ht="8.25" customHeight="1" x14ac:dyDescent="0.3">
      <c r="A92" s="310">
        <v>40</v>
      </c>
      <c r="B92" s="351">
        <f>'WORK SHEET'!B58</f>
        <v>0</v>
      </c>
      <c r="C92" s="351"/>
      <c r="D92" s="351"/>
      <c r="E92" s="351"/>
      <c r="F92" s="351"/>
      <c r="G92" s="351"/>
      <c r="H92" s="351"/>
      <c r="I92" s="351"/>
      <c r="J92" s="283" t="e">
        <f>'WORK SHEET'!H58</f>
        <v>#DIV/0!</v>
      </c>
      <c r="K92" s="64">
        <f t="shared" si="37"/>
        <v>0</v>
      </c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81"/>
      <c r="AJ92" s="81"/>
      <c r="AK92" s="81"/>
      <c r="AL92" s="81"/>
      <c r="AM92" s="81"/>
      <c r="AN92" s="81"/>
      <c r="AO92" s="81"/>
      <c r="AP92" s="81"/>
      <c r="AQ92" s="81"/>
      <c r="AR92" s="81"/>
      <c r="AS92" s="81"/>
      <c r="AT92" s="81"/>
      <c r="AU92" s="81"/>
      <c r="AV92" s="49"/>
      <c r="AW92" s="49"/>
      <c r="AX92" s="49"/>
      <c r="AY92" s="49"/>
      <c r="BA92" s="50"/>
      <c r="BB92" s="36"/>
      <c r="BC92" s="51"/>
      <c r="BD92" s="51"/>
      <c r="BE92" s="55"/>
      <c r="BF92" s="56"/>
      <c r="BG92" s="52"/>
      <c r="BH92" s="52"/>
      <c r="BI92" s="52"/>
      <c r="BJ92" s="52"/>
      <c r="BK92" s="52"/>
      <c r="BL92" s="52"/>
      <c r="BM92" s="52"/>
    </row>
    <row r="93" spans="1:65" ht="8.25" customHeight="1" x14ac:dyDescent="0.3">
      <c r="A93" s="291"/>
      <c r="B93" s="351"/>
      <c r="C93" s="351"/>
      <c r="D93" s="351"/>
      <c r="E93" s="351"/>
      <c r="F93" s="351"/>
      <c r="G93" s="351"/>
      <c r="H93" s="351"/>
      <c r="I93" s="351"/>
      <c r="J93" s="284"/>
      <c r="K93" s="65">
        <f t="shared" si="37"/>
        <v>0</v>
      </c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82"/>
      <c r="AJ93" s="82"/>
      <c r="AK93" s="82"/>
      <c r="AL93" s="82"/>
      <c r="AM93" s="82"/>
      <c r="AN93" s="82"/>
      <c r="AO93" s="82"/>
      <c r="AP93" s="82"/>
      <c r="AQ93" s="82"/>
      <c r="AR93" s="82"/>
      <c r="AS93" s="82"/>
      <c r="AT93" s="82"/>
      <c r="AU93" s="82"/>
      <c r="AV93" s="49"/>
      <c r="AW93" s="49"/>
      <c r="AX93" s="49"/>
      <c r="AY93" s="49"/>
      <c r="BA93" s="50"/>
      <c r="BB93" s="36"/>
      <c r="BC93" s="51"/>
      <c r="BD93" s="51"/>
      <c r="BE93" s="55"/>
      <c r="BF93" s="56"/>
      <c r="BG93" s="52"/>
      <c r="BH93" s="52"/>
      <c r="BI93" s="52"/>
      <c r="BJ93" s="52"/>
      <c r="BK93" s="52"/>
      <c r="BL93" s="52"/>
      <c r="BM93" s="52"/>
    </row>
    <row r="94" spans="1:65" ht="8.25" customHeight="1" x14ac:dyDescent="0.3">
      <c r="A94" s="310">
        <v>41</v>
      </c>
      <c r="B94" s="351">
        <f>'WORK SHEET'!B59</f>
        <v>0</v>
      </c>
      <c r="C94" s="351"/>
      <c r="D94" s="351"/>
      <c r="E94" s="351"/>
      <c r="F94" s="351"/>
      <c r="G94" s="351"/>
      <c r="H94" s="351"/>
      <c r="I94" s="351"/>
      <c r="J94" s="283" t="e">
        <f>'WORK SHEET'!H59</f>
        <v>#DIV/0!</v>
      </c>
      <c r="K94" s="64">
        <f t="shared" si="37"/>
        <v>0</v>
      </c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81"/>
      <c r="AJ94" s="81"/>
      <c r="AK94" s="81"/>
      <c r="AL94" s="81"/>
      <c r="AM94" s="81"/>
      <c r="AN94" s="81"/>
      <c r="AO94" s="81"/>
      <c r="AP94" s="81"/>
      <c r="AQ94" s="81"/>
      <c r="AR94" s="81"/>
      <c r="AS94" s="81"/>
      <c r="AT94" s="81"/>
      <c r="AU94" s="81"/>
      <c r="AV94" s="49"/>
      <c r="AW94" s="49"/>
      <c r="AX94" s="49"/>
      <c r="AY94" s="49"/>
      <c r="BA94" s="50"/>
      <c r="BB94" s="36"/>
      <c r="BC94" s="51"/>
      <c r="BD94" s="51"/>
      <c r="BE94" s="55"/>
      <c r="BF94" s="56"/>
      <c r="BG94" s="52"/>
      <c r="BH94" s="52"/>
      <c r="BI94" s="52"/>
      <c r="BJ94" s="52"/>
      <c r="BK94" s="52"/>
      <c r="BL94" s="52"/>
      <c r="BM94" s="52"/>
    </row>
    <row r="95" spans="1:65" ht="8.25" customHeight="1" thickBot="1" x14ac:dyDescent="0.35">
      <c r="A95" s="375"/>
      <c r="B95" s="376"/>
      <c r="C95" s="376"/>
      <c r="D95" s="376"/>
      <c r="E95" s="376"/>
      <c r="F95" s="376"/>
      <c r="G95" s="376"/>
      <c r="H95" s="376"/>
      <c r="I95" s="376"/>
      <c r="J95" s="320"/>
      <c r="K95" s="89">
        <f t="shared" si="37"/>
        <v>0</v>
      </c>
      <c r="L95" s="90"/>
      <c r="M95" s="90"/>
      <c r="N95" s="90"/>
      <c r="O95" s="90"/>
      <c r="P95" s="90"/>
      <c r="Q95" s="90"/>
      <c r="R95" s="90"/>
      <c r="S95" s="90"/>
      <c r="T95" s="90"/>
      <c r="U95" s="90"/>
      <c r="V95" s="90"/>
      <c r="W95" s="91"/>
      <c r="X95" s="90"/>
      <c r="Y95" s="90"/>
      <c r="Z95" s="90"/>
      <c r="AA95" s="90"/>
      <c r="AB95" s="90"/>
      <c r="AC95" s="90"/>
      <c r="AD95" s="90"/>
      <c r="AE95" s="90"/>
      <c r="AF95" s="90"/>
      <c r="AG95" s="90"/>
      <c r="AH95" s="165"/>
      <c r="AI95" s="92"/>
      <c r="AJ95" s="92"/>
      <c r="AK95" s="92"/>
      <c r="AL95" s="92"/>
      <c r="AM95" s="92"/>
      <c r="AN95" s="92"/>
      <c r="AO95" s="92"/>
      <c r="AP95" s="92"/>
      <c r="AQ95" s="92"/>
      <c r="AR95" s="92"/>
      <c r="AS95" s="92"/>
      <c r="AT95" s="92"/>
      <c r="AU95" s="92"/>
      <c r="AV95" s="49"/>
      <c r="AW95" s="49"/>
      <c r="AX95" s="49"/>
      <c r="AY95" s="49"/>
      <c r="BA95" s="50"/>
      <c r="BB95" s="36"/>
      <c r="BC95" s="51"/>
      <c r="BD95" s="51"/>
      <c r="BE95" s="55"/>
      <c r="BF95" s="56"/>
      <c r="BG95" s="52"/>
      <c r="BH95" s="52"/>
      <c r="BI95" s="52"/>
      <c r="BJ95" s="52"/>
      <c r="BK95" s="52"/>
      <c r="BL95" s="52"/>
      <c r="BM95" s="52"/>
    </row>
    <row r="96" spans="1:65" ht="9" customHeight="1" x14ac:dyDescent="0.3">
      <c r="A96" s="380" t="s">
        <v>79</v>
      </c>
      <c r="B96" s="381"/>
      <c r="C96" s="381"/>
      <c r="D96" s="381"/>
      <c r="E96" s="381"/>
      <c r="F96" s="381"/>
      <c r="G96" s="93"/>
      <c r="H96" s="94" t="s">
        <v>80</v>
      </c>
      <c r="I96" s="93"/>
      <c r="J96" s="192" t="e">
        <f>SUM(J14:J95)</f>
        <v>#DIV/0!</v>
      </c>
      <c r="K96" s="343">
        <f t="shared" ref="K96" si="38">K14+K16+K18+K20+K22+K24+K26+K28+K30+K32+K34+K36+K38+K40+K42+K44+K46+K48+K50+K52+K54+K56+K58+K60+K62+K64+K66+K68+K70+K72+K74+K76+K78+K80+K82+K84+K86+K88+K90+K92+K94</f>
        <v>0</v>
      </c>
      <c r="L96" s="166">
        <f>INDEX(L$1:L$95,14)+INDEX(L$1:L$95,16)+INDEX(L$1:L$95,18)+INDEX(L$1:L$95,20)+INDEX(L$1:L$95,22)+INDEX(L$1:L$95,24)+INDEX(L$1:L$95,26)+INDEX(L$1:L$95,28)+INDEX(L$1:L$95,30)+INDEX(L$1:L$95,32)+INDEX(L$1:L$95,34)+INDEX(L$1:L$95,36)+INDEX(L$1:L$95,38)+INDEX(L$1:L$95,40)+INDEX(L$1:L$95,42)+INDEX(L$1:L$95,44)+INDEX(L$1:L$95,46)+INDEX(L$1:L$95,48)+INDEX(L$1:L$95,50)+INDEX(L$1:L$95,52)+INDEX(L$1:L$95,54)+INDEX(L$1:L$95,56)+INDEX(L$1:L$95,58)+INDEX(L$1:L$95,60)+INDEX(L$1:L$95,62)+INDEX(L$1:L$95,64)+INDEX(L$1:L$95,66)+INDEX(L$1:L$95,68)+INDEX(L$1:L$95,70)+INDEX(L$1:L$95,72)+INDEX(L$1:L$95,74)+INDEX(L$1:L$95,76)+INDEX(L$1:L$95,78)+INDEX(L$1:L$95,80)+INDEX(L$1:L$95,82)+INDEX(L$1:L$95,84)+INDEX(L$1:L$95,86)+INDEX(L$1:L$95,88)+INDEX(L$1:L$95,90)+INDEX(L$1:L$95,92)+INDEX(L$1:L$95,94)</f>
        <v>0</v>
      </c>
      <c r="M96" s="166">
        <f>INDEX(M$1:M$95,14)+INDEX(M$1:M$95,16)+INDEX(M$1:M$95,18)+INDEX(M$1:M$95,20)+INDEX(M$1:M$95,22)+INDEX(M$1:M$95,24)+INDEX(M$1:M$95,26)+INDEX(M$1:M$95,28)+INDEX(M$1:M$95,30)+INDEX(M$1:M$95,32)+INDEX(M$1:M$95,34)+INDEX(M$1:M$95,36)+INDEX(M$1:M$95,38)+INDEX(M$1:M$95,40)+INDEX(M$1:M$95,42)+INDEX(M$1:M$95,44)+INDEX(M$1:M$95,46)+INDEX(M$1:M$95,48)+INDEX(M$1:M$95,50)+INDEX(M$1:M$95,52)+INDEX(M$1:M$95,54)+INDEX(M$1:M$95,56)+INDEX(M$1:M$95,58)+INDEX(M$1:M$95,60)+INDEX(M$1:M$95,62)+INDEX(M$1:M$95,64)+INDEX(M$1:M$95,66)+INDEX(M$1:M$95,68)+INDEX(M$1:M$95,70)+INDEX(M$1:M$95,72)+INDEX(M$1:M$95,74)+INDEX(M$1:M$95,76)+INDEX(M$1:M$95,78)+INDEX(M$1:M$95,80)+INDEX(M$1:M$95,82)+INDEX(M$1:M$95,84)+INDEX(M$1:M$95,86)+INDEX(M$1:M$95,88)+INDEX(M$1:M$95,90)+INDEX(M$1:M$95,92)+INDEX(M$1:M$95,94)</f>
        <v>0</v>
      </c>
      <c r="N96" s="166">
        <f>INDEX(N$1:N$95,14)+INDEX(N$1:N$95,16)+INDEX(N$1:N$95,18)+INDEX(N$1:N$95,20)+INDEX(N$1:N$95,22)+INDEX(N$1:N$95,24)+INDEX(N$1:N$95,26)+INDEX(N$1:N$95,28)+INDEX(N$1:N$95,30)+INDEX(N$1:N$95,32)+INDEX(N$1:N$95,34)+INDEX(N$1:N$95,36)+INDEX(N$1:N$95,38)+INDEX(N$1:N$95,40)+INDEX(N$1:N$95,42)+INDEX(N$1:N$95,44)+INDEX(N$1:N$95,46)+INDEX(N$1:N$95,48)+INDEX(N$1:N$95,50)+INDEX(N$1:N$95,52)+INDEX(N$1:N$95,54)+INDEX(N$1:N$95,56)+INDEX(N$1:N$95,58)+INDEX(N$1:N$95,60)+INDEX(N$1:N$95,62)+INDEX(N$1:N$95,64)+INDEX(N$1:N$95,66)+INDEX(N$1:N$95,68)+INDEX(N$1:N$95,70)+INDEX(N$1:N$95,72)+INDEX(N$1:N$95,74)+INDEX(N$1:N$95,76)+INDEX(N$1:N$95,78)+INDEX(N$1:N$95,80)+INDEX(N$1:N$95,82)+INDEX(N$1:N$95,84)+INDEX(N$1:N$95,86)+INDEX(N$1:N$95,88)+INDEX(N$1:N$95,90)+INDEX(N$1:N$95,92)+INDEX(N$1:N$95,94)</f>
        <v>0</v>
      </c>
      <c r="O96" s="166">
        <f>INDEX(O$1:O$95,14)+INDEX(O$1:O$95,16)+INDEX(O$1:O$95,18)+INDEX(O$1:O$95,20)+INDEX(O$1:O$95,22)+INDEX(O$1:O$95,24)+INDEX(O$1:O$95,26)+INDEX(O$1:O$95,28)+INDEX(O$1:O$95,30)+INDEX(O$1:O$95,32)+INDEX(O$1:O$95,34)+INDEX(O$1:O$95,36)+INDEX(O$1:O$95,38)+INDEX(O$1:O$95,40)+INDEX(O$1:O$95,42)+INDEX(O$1:O$95,44)+INDEX(O$1:O$95,46)+INDEX(O$1:O$95,48)+INDEX(O$1:O$95,50)+INDEX(O$1:O$95,52)+INDEX(O$1:O$95,54)+INDEX(O$1:O$95,56)+INDEX(O$1:O$95,58)+INDEX(O$1:O$95,60)+INDEX(O$1:O$95,62)+INDEX(O$1:O$95,64)+INDEX(O$1:O$95,66)+INDEX(O$1:O$95,68)+INDEX(O$1:O$95,70)+INDEX(O$1:O$95,72)+INDEX(O$1:O$95,74)+INDEX(O$1:O$95,76)+INDEX(O$1:O$95,78)+INDEX(O$1:O$95,80)+INDEX(O$1:O$95,82)+INDEX(O$1:O$95,84)+INDEX(O$1:O$95,86)+INDEX(O$1:O$95,88)+INDEX(O$1:O$95,90)+INDEX(O$1:O$95,92)+INDEX(O$1:O$95,94)</f>
        <v>0</v>
      </c>
      <c r="P96" s="166">
        <f>INDEX(P$1:P$95,14)+INDEX(P$1:P$95,16)+INDEX(P$1:P$95,18)+INDEX(P$1:P$95,20)+INDEX(P$1:P$95,22)+INDEX(P$1:P$95,24)+INDEX(P$1:P$95,26)+INDEX(P$1:P$95,28)+INDEX(P$1:P$95,30)+INDEX(P$1:P$95,32)+INDEX(P$1:P$95,34)+INDEX(P$1:P$95,36)+INDEX(P$1:P$95,38)+INDEX(P$1:P$95,40)+INDEX(P$1:P$95,42)+INDEX(P$1:P$95,44)+INDEX(P$1:P$95,46)+INDEX(P$1:P$95,48)+INDEX(P$1:P$95,50)+INDEX(P$1:P$95,52)+INDEX(P$1:P$95,54)+INDEX(P$1:P$95,56)+INDEX(P$1:P$95,58)+INDEX(P$1:P$95,60)+INDEX(P$1:P$95,62)+INDEX(P$1:P$95,64)+INDEX(P$1:P$95,66)+INDEX(P$1:P$95,68)+INDEX(P$1:P$95,70)+INDEX(P$1:P$95,72)+INDEX(P$1:P$95,74)+INDEX(P$1:P$95,76)+INDEX(P$1:P$95,78)+INDEX(P$1:P$95,80)+INDEX(P$1:P$95,82)+INDEX(P$1:P$95,84)+INDEX(P$1:P$95,86)+INDEX(P$1:P$95,88)+INDEX(P$1:P$95,90)+INDEX(P$1:P$95,92)+INDEX(P$1:P$95,94)</f>
        <v>0</v>
      </c>
      <c r="Q96" s="166">
        <f t="shared" ref="Q96:AU96" si="39">INDEX(Q$1:Q$95,14)+INDEX(Q$1:Q$95,16)+INDEX(Q$1:Q$95,18)+INDEX(Q$1:Q$95,20)+INDEX(Q$1:Q$95,22)+INDEX(Q$1:Q$95,24)+INDEX(Q$1:Q$95,26)+INDEX(Q$1:Q$95,28)+INDEX(Q$1:Q$95,30)+INDEX(Q$1:Q$95,32)+INDEX(Q$1:Q$95,34)+INDEX(Q$1:Q$95,36)+INDEX(Q$1:Q$95,38)+INDEX(Q$1:Q$95,40)+INDEX(Q$1:Q$95,42)+INDEX(Q$1:Q$95,44)+INDEX(Q$1:Q$95,46)+INDEX(Q$1:Q$95,48)+INDEX(Q$1:Q$95,50)+INDEX(Q$1:Q$95,52)+INDEX(Q$1:Q$95,54)+INDEX(Q$1:Q$95,56)+INDEX(Q$1:Q$95,58)+INDEX(Q$1:Q$95,60)+INDEX(Q$1:Q$95,62)+INDEX(Q$1:Q$95,64)+INDEX(Q$1:Q$95,66)+INDEX(Q$1:Q$95,68)+INDEX(Q$1:Q$95,70)+INDEX(Q$1:Q$95,72)+INDEX(Q$1:Q$95,74)+INDEX(Q$1:Q$95,76)+INDEX(Q$1:Q$95,78)+INDEX(Q$1:Q$95,80)+INDEX(Q$1:Q$95,82)+INDEX(Q$1:Q$95,84)+INDEX(Q$1:Q$95,86)+INDEX(Q$1:Q$95,88)+INDEX(Q$1:Q$95,90)+INDEX(Q$1:Q$95,92)+INDEX(Q$1:Q$95,94)</f>
        <v>0</v>
      </c>
      <c r="R96" s="166">
        <f t="shared" si="39"/>
        <v>0</v>
      </c>
      <c r="S96" s="166">
        <f t="shared" si="39"/>
        <v>0</v>
      </c>
      <c r="T96" s="166">
        <f t="shared" si="39"/>
        <v>0</v>
      </c>
      <c r="U96" s="166">
        <f t="shared" si="39"/>
        <v>0</v>
      </c>
      <c r="V96" s="166">
        <f t="shared" si="39"/>
        <v>0</v>
      </c>
      <c r="W96" s="166">
        <f t="shared" si="39"/>
        <v>0</v>
      </c>
      <c r="X96" s="166">
        <f t="shared" si="39"/>
        <v>0</v>
      </c>
      <c r="Y96" s="166">
        <f t="shared" si="39"/>
        <v>0</v>
      </c>
      <c r="Z96" s="166">
        <f t="shared" si="39"/>
        <v>0</v>
      </c>
      <c r="AA96" s="166">
        <f t="shared" si="39"/>
        <v>0</v>
      </c>
      <c r="AB96" s="166">
        <f t="shared" si="39"/>
        <v>0</v>
      </c>
      <c r="AC96" s="166">
        <f t="shared" si="39"/>
        <v>0</v>
      </c>
      <c r="AD96" s="166">
        <f t="shared" si="39"/>
        <v>0</v>
      </c>
      <c r="AE96" s="166">
        <f t="shared" si="39"/>
        <v>0</v>
      </c>
      <c r="AF96" s="166">
        <f t="shared" si="39"/>
        <v>0</v>
      </c>
      <c r="AG96" s="166">
        <f t="shared" si="39"/>
        <v>0</v>
      </c>
      <c r="AH96" s="166">
        <f t="shared" si="39"/>
        <v>0</v>
      </c>
      <c r="AI96" s="166">
        <f t="shared" si="39"/>
        <v>0</v>
      </c>
      <c r="AJ96" s="166">
        <f t="shared" si="39"/>
        <v>0</v>
      </c>
      <c r="AK96" s="166">
        <f t="shared" si="39"/>
        <v>0</v>
      </c>
      <c r="AL96" s="166">
        <f t="shared" si="39"/>
        <v>0</v>
      </c>
      <c r="AM96" s="166">
        <f t="shared" si="39"/>
        <v>0</v>
      </c>
      <c r="AN96" s="166">
        <f t="shared" si="39"/>
        <v>0</v>
      </c>
      <c r="AO96" s="166">
        <f t="shared" si="39"/>
        <v>0</v>
      </c>
      <c r="AP96" s="166">
        <f t="shared" si="39"/>
        <v>0</v>
      </c>
      <c r="AQ96" s="166">
        <f t="shared" si="39"/>
        <v>0</v>
      </c>
      <c r="AR96" s="166">
        <f t="shared" si="39"/>
        <v>0</v>
      </c>
      <c r="AS96" s="166">
        <f t="shared" si="39"/>
        <v>0</v>
      </c>
      <c r="AT96" s="166">
        <f t="shared" si="39"/>
        <v>0</v>
      </c>
      <c r="AU96" s="166">
        <f t="shared" si="39"/>
        <v>0</v>
      </c>
    </row>
    <row r="97" spans="1:47" ht="9" customHeight="1" thickBot="1" x14ac:dyDescent="0.35">
      <c r="A97" s="373"/>
      <c r="B97" s="374"/>
      <c r="C97" s="374"/>
      <c r="D97" s="374"/>
      <c r="E97" s="374"/>
      <c r="F97" s="374"/>
      <c r="G97" s="70"/>
      <c r="H97" s="71" t="s">
        <v>81</v>
      </c>
      <c r="I97" s="70"/>
      <c r="J97" s="72"/>
      <c r="K97" s="344"/>
      <c r="L97" s="167">
        <f>L96</f>
        <v>0</v>
      </c>
      <c r="M97" s="167">
        <f t="shared" ref="M97:AU97" si="40">L97+M96</f>
        <v>0</v>
      </c>
      <c r="N97" s="167">
        <f t="shared" si="40"/>
        <v>0</v>
      </c>
      <c r="O97" s="167">
        <f>N97+O96</f>
        <v>0</v>
      </c>
      <c r="P97" s="167">
        <f t="shared" si="40"/>
        <v>0</v>
      </c>
      <c r="Q97" s="167">
        <f t="shared" si="40"/>
        <v>0</v>
      </c>
      <c r="R97" s="167">
        <f t="shared" si="40"/>
        <v>0</v>
      </c>
      <c r="S97" s="167">
        <f t="shared" si="40"/>
        <v>0</v>
      </c>
      <c r="T97" s="167">
        <f t="shared" si="40"/>
        <v>0</v>
      </c>
      <c r="U97" s="167">
        <f t="shared" si="40"/>
        <v>0</v>
      </c>
      <c r="V97" s="167">
        <f t="shared" si="40"/>
        <v>0</v>
      </c>
      <c r="W97" s="167">
        <f t="shared" si="40"/>
        <v>0</v>
      </c>
      <c r="X97" s="167">
        <f t="shared" si="40"/>
        <v>0</v>
      </c>
      <c r="Y97" s="167">
        <f t="shared" si="40"/>
        <v>0</v>
      </c>
      <c r="Z97" s="167">
        <f t="shared" si="40"/>
        <v>0</v>
      </c>
      <c r="AA97" s="167">
        <f t="shared" si="40"/>
        <v>0</v>
      </c>
      <c r="AB97" s="167">
        <f t="shared" si="40"/>
        <v>0</v>
      </c>
      <c r="AC97" s="167">
        <f t="shared" si="40"/>
        <v>0</v>
      </c>
      <c r="AD97" s="167">
        <f t="shared" si="40"/>
        <v>0</v>
      </c>
      <c r="AE97" s="167">
        <f t="shared" si="40"/>
        <v>0</v>
      </c>
      <c r="AF97" s="167">
        <f>AE97+AF96</f>
        <v>0</v>
      </c>
      <c r="AG97" s="167">
        <f t="shared" si="40"/>
        <v>0</v>
      </c>
      <c r="AH97" s="167">
        <f t="shared" si="40"/>
        <v>0</v>
      </c>
      <c r="AI97" s="167">
        <f t="shared" si="40"/>
        <v>0</v>
      </c>
      <c r="AJ97" s="167">
        <f t="shared" si="40"/>
        <v>0</v>
      </c>
      <c r="AK97" s="167">
        <f t="shared" si="40"/>
        <v>0</v>
      </c>
      <c r="AL97" s="167">
        <f t="shared" si="40"/>
        <v>0</v>
      </c>
      <c r="AM97" s="167">
        <f t="shared" si="40"/>
        <v>0</v>
      </c>
      <c r="AN97" s="167">
        <f t="shared" si="40"/>
        <v>0</v>
      </c>
      <c r="AO97" s="167">
        <f t="shared" si="40"/>
        <v>0</v>
      </c>
      <c r="AP97" s="167">
        <f t="shared" si="40"/>
        <v>0</v>
      </c>
      <c r="AQ97" s="167">
        <f t="shared" si="40"/>
        <v>0</v>
      </c>
      <c r="AR97" s="167">
        <f t="shared" si="40"/>
        <v>0</v>
      </c>
      <c r="AS97" s="167">
        <f t="shared" si="40"/>
        <v>0</v>
      </c>
      <c r="AT97" s="167">
        <f t="shared" si="40"/>
        <v>0</v>
      </c>
      <c r="AU97" s="168">
        <f t="shared" si="40"/>
        <v>0</v>
      </c>
    </row>
    <row r="98" spans="1:47" ht="9" customHeight="1" x14ac:dyDescent="0.3">
      <c r="A98" s="371" t="s">
        <v>82</v>
      </c>
      <c r="B98" s="372"/>
      <c r="C98" s="372"/>
      <c r="D98" s="372"/>
      <c r="E98" s="372"/>
      <c r="F98" s="372"/>
      <c r="G98" s="68"/>
      <c r="H98" s="69" t="s">
        <v>80</v>
      </c>
      <c r="I98" s="68"/>
      <c r="J98" s="73"/>
      <c r="K98" s="341">
        <f t="shared" ref="K98" si="41">K15+K17+K19+K21+K23+K25+K27+K29+K31+K33+K35+K37+K39+K41+K43+K45+K47+K49+K51+K53+K55+K57+K59+K61+K63+K65+K67+K69+K71+K73+K75+K77+K79+K81+K83+K85+K87+K89+K91+K93+K95</f>
        <v>0</v>
      </c>
      <c r="L98" s="169" t="str">
        <f>IF(L11="","",IF(L11&lt;&gt;"",(INDEX(L$1:L$95,15)+INDEX(L$1:L$95,17)+INDEX(L$1:L$95,19)+INDEX(L$1:L$95,21)+INDEX(L$1:L$95,23)+INDEX(L$1:L$95,25)+INDEX(L$1:L$95,27)+INDEX(L$1:L$95,29)+INDEX(L$1:L$95,31)+INDEX(L$1:L$95,33)+INDEX(L$1:L$95,35)+INDEX(L$1:L$95,37)+INDEX(L$1:L$95,39)+INDEX(L$1:L$95,41)+INDEX(L$1:L$95,43)+INDEX(L$1:L$95,45)+INDEX(L$1:L$95,47)+INDEX(L$1:L$95,49)+INDEX(L$1:L$95,51)+INDEX(L$1:L$95,53)+INDEX(L$1:L$95,55)+INDEX(L$1:L$95,57)+INDEX(L$1:L$95,59)+INDEX(L$1:L$95,61)+INDEX(L$1:L$95,63)+INDEX(L$1:L$95,65)+INDEX(L$1:L$95,67)+INDEX(L$1:L$95,69)+INDEX(L$1:L$95,71)+INDEX(L$1:L$95,73)+INDEX(L$1:L$95,75)+INDEX(L$1:L$95,77)+INDEX(L$1:L$95,79)+INDEX(L$1:L$95,81)+INDEX(L$1:L$95,83)+INDEX(L$1:L$95,85)+INDEX(L$1:L$95,87)+INDEX(L$1:L$95,89)+INDEX(L$1:L$95,91)+INDEX(L$1:L$95,93)+INDEX(L$1:L$95,95))))</f>
        <v/>
      </c>
      <c r="M98" s="169" t="str">
        <f t="shared" ref="M98:AU98" si="42">IF(M11="","",IF(M11&lt;&gt;"",(INDEX(M$1:M$95,15)+INDEX(M$1:M$95,17)+INDEX(M$1:M$95,19)+INDEX(M$1:M$95,21)+INDEX(M$1:M$95,23)+INDEX(M$1:M$95,25)+INDEX(M$1:M$95,27)+INDEX(M$1:M$95,29)+INDEX(M$1:M$95,31)+INDEX(M$1:M$95,33)+INDEX(M$1:M$95,35)+INDEX(M$1:M$95,37)+INDEX(M$1:M$95,39)+INDEX(M$1:M$95,41)+INDEX(M$1:M$95,43)+INDEX(M$1:M$95,45)+INDEX(M$1:M$95,47)+INDEX(M$1:M$95,49)+INDEX(M$1:M$95,51)+INDEX(M$1:M$95,53)+INDEX(M$1:M$95,55)+INDEX(M$1:M$95,57)+INDEX(M$1:M$95,59)+INDEX(M$1:M$95,61)+INDEX(M$1:M$95,63)+INDEX(M$1:M$95,65)+INDEX(M$1:M$95,67)+INDEX(M$1:M$95,69)+INDEX(M$1:M$95,71)+INDEX(M$1:M$95,73)+INDEX(M$1:M$95,75)+INDEX(M$1:M$95,77)+INDEX(M$1:M$95,79)+INDEX(M$1:M$95,81)+INDEX(M$1:M$95,83)+INDEX(M$1:M$95,85)+INDEX(M$1:M$95,87)+INDEX(M$1:M$95,89)+INDEX(M$1:M$95,91)+INDEX(M$1:M$95,93)+INDEX(M$1:M$95,95))))</f>
        <v/>
      </c>
      <c r="N98" s="169" t="str">
        <f t="shared" si="42"/>
        <v/>
      </c>
      <c r="O98" s="169" t="str">
        <f t="shared" si="42"/>
        <v/>
      </c>
      <c r="P98" s="169" t="str">
        <f t="shared" si="42"/>
        <v/>
      </c>
      <c r="Q98" s="169" t="str">
        <f t="shared" si="42"/>
        <v/>
      </c>
      <c r="R98" s="169" t="str">
        <f t="shared" si="42"/>
        <v/>
      </c>
      <c r="S98" s="169" t="str">
        <f t="shared" si="42"/>
        <v/>
      </c>
      <c r="T98" s="169" t="str">
        <f t="shared" si="42"/>
        <v/>
      </c>
      <c r="U98" s="169" t="str">
        <f t="shared" si="42"/>
        <v/>
      </c>
      <c r="V98" s="169" t="str">
        <f t="shared" si="42"/>
        <v/>
      </c>
      <c r="W98" s="169" t="str">
        <f t="shared" si="42"/>
        <v/>
      </c>
      <c r="X98" s="169" t="str">
        <f t="shared" si="42"/>
        <v/>
      </c>
      <c r="Y98" s="169" t="str">
        <f t="shared" si="42"/>
        <v/>
      </c>
      <c r="Z98" s="169" t="str">
        <f t="shared" si="42"/>
        <v/>
      </c>
      <c r="AA98" s="169" t="str">
        <f t="shared" si="42"/>
        <v/>
      </c>
      <c r="AB98" s="169" t="str">
        <f t="shared" si="42"/>
        <v/>
      </c>
      <c r="AC98" s="169" t="str">
        <f t="shared" si="42"/>
        <v/>
      </c>
      <c r="AD98" s="169" t="str">
        <f t="shared" si="42"/>
        <v/>
      </c>
      <c r="AE98" s="169" t="str">
        <f t="shared" si="42"/>
        <v/>
      </c>
      <c r="AF98" s="169" t="str">
        <f t="shared" si="42"/>
        <v/>
      </c>
      <c r="AG98" s="169" t="str">
        <f t="shared" si="42"/>
        <v/>
      </c>
      <c r="AH98" s="169" t="str">
        <f t="shared" si="42"/>
        <v/>
      </c>
      <c r="AI98" s="169" t="str">
        <f t="shared" si="42"/>
        <v/>
      </c>
      <c r="AJ98" s="169" t="str">
        <f t="shared" si="42"/>
        <v/>
      </c>
      <c r="AK98" s="169" t="str">
        <f t="shared" si="42"/>
        <v/>
      </c>
      <c r="AL98" s="169" t="str">
        <f t="shared" si="42"/>
        <v/>
      </c>
      <c r="AM98" s="169" t="str">
        <f t="shared" si="42"/>
        <v/>
      </c>
      <c r="AN98" s="169" t="str">
        <f t="shared" si="42"/>
        <v/>
      </c>
      <c r="AO98" s="169" t="str">
        <f t="shared" si="42"/>
        <v/>
      </c>
      <c r="AP98" s="169" t="str">
        <f t="shared" si="42"/>
        <v/>
      </c>
      <c r="AQ98" s="169" t="str">
        <f t="shared" si="42"/>
        <v/>
      </c>
      <c r="AR98" s="169" t="str">
        <f t="shared" si="42"/>
        <v/>
      </c>
      <c r="AS98" s="169" t="str">
        <f t="shared" si="42"/>
        <v/>
      </c>
      <c r="AT98" s="169" t="str">
        <f t="shared" si="42"/>
        <v/>
      </c>
      <c r="AU98" s="169" t="str">
        <f t="shared" si="42"/>
        <v/>
      </c>
    </row>
    <row r="99" spans="1:47" ht="9" customHeight="1" thickBot="1" x14ac:dyDescent="0.35">
      <c r="A99" s="373"/>
      <c r="B99" s="374"/>
      <c r="C99" s="374"/>
      <c r="D99" s="374"/>
      <c r="E99" s="374"/>
      <c r="F99" s="374"/>
      <c r="G99" s="70"/>
      <c r="H99" s="71" t="s">
        <v>81</v>
      </c>
      <c r="I99" s="70"/>
      <c r="J99" s="72"/>
      <c r="K99" s="342"/>
      <c r="L99" s="170" t="str">
        <f>IF(L11="","",IF(L11&lt;&gt;"",(L98)))</f>
        <v/>
      </c>
      <c r="M99" s="170" t="str">
        <f>IF(M11="","",IF(M11&lt;&gt;"",(L99+M98)))</f>
        <v/>
      </c>
      <c r="N99" s="170" t="str">
        <f t="shared" ref="N99:AU99" si="43">IF(N11="","",IF(N11&lt;&gt;"",(M99+N98)))</f>
        <v/>
      </c>
      <c r="O99" s="170" t="str">
        <f t="shared" si="43"/>
        <v/>
      </c>
      <c r="P99" s="170" t="str">
        <f t="shared" si="43"/>
        <v/>
      </c>
      <c r="Q99" s="170" t="str">
        <f t="shared" si="43"/>
        <v/>
      </c>
      <c r="R99" s="170" t="str">
        <f t="shared" si="43"/>
        <v/>
      </c>
      <c r="S99" s="170" t="str">
        <f t="shared" si="43"/>
        <v/>
      </c>
      <c r="T99" s="170" t="str">
        <f t="shared" si="43"/>
        <v/>
      </c>
      <c r="U99" s="170" t="str">
        <f t="shared" si="43"/>
        <v/>
      </c>
      <c r="V99" s="170" t="str">
        <f t="shared" si="43"/>
        <v/>
      </c>
      <c r="W99" s="170" t="str">
        <f t="shared" si="43"/>
        <v/>
      </c>
      <c r="X99" s="170" t="str">
        <f t="shared" si="43"/>
        <v/>
      </c>
      <c r="Y99" s="170" t="str">
        <f t="shared" si="43"/>
        <v/>
      </c>
      <c r="Z99" s="170" t="str">
        <f t="shared" si="43"/>
        <v/>
      </c>
      <c r="AA99" s="170" t="str">
        <f t="shared" si="43"/>
        <v/>
      </c>
      <c r="AB99" s="170" t="str">
        <f t="shared" si="43"/>
        <v/>
      </c>
      <c r="AC99" s="170" t="str">
        <f t="shared" si="43"/>
        <v/>
      </c>
      <c r="AD99" s="170" t="str">
        <f t="shared" si="43"/>
        <v/>
      </c>
      <c r="AE99" s="170" t="str">
        <f t="shared" si="43"/>
        <v/>
      </c>
      <c r="AF99" s="170" t="str">
        <f t="shared" si="43"/>
        <v/>
      </c>
      <c r="AG99" s="170" t="str">
        <f t="shared" si="43"/>
        <v/>
      </c>
      <c r="AH99" s="170" t="str">
        <f t="shared" si="43"/>
        <v/>
      </c>
      <c r="AI99" s="170" t="str">
        <f t="shared" si="43"/>
        <v/>
      </c>
      <c r="AJ99" s="170" t="str">
        <f t="shared" si="43"/>
        <v/>
      </c>
      <c r="AK99" s="170" t="str">
        <f t="shared" si="43"/>
        <v/>
      </c>
      <c r="AL99" s="170" t="str">
        <f t="shared" si="43"/>
        <v/>
      </c>
      <c r="AM99" s="170" t="str">
        <f t="shared" si="43"/>
        <v/>
      </c>
      <c r="AN99" s="170" t="str">
        <f t="shared" si="43"/>
        <v/>
      </c>
      <c r="AO99" s="170" t="str">
        <f t="shared" si="43"/>
        <v/>
      </c>
      <c r="AP99" s="170" t="str">
        <f t="shared" si="43"/>
        <v/>
      </c>
      <c r="AQ99" s="170" t="str">
        <f t="shared" si="43"/>
        <v/>
      </c>
      <c r="AR99" s="170" t="str">
        <f t="shared" si="43"/>
        <v/>
      </c>
      <c r="AS99" s="170" t="str">
        <f t="shared" si="43"/>
        <v/>
      </c>
      <c r="AT99" s="170" t="str">
        <f t="shared" si="43"/>
        <v/>
      </c>
      <c r="AU99" s="170" t="str">
        <f t="shared" si="43"/>
        <v/>
      </c>
    </row>
    <row r="104" spans="1:47" x14ac:dyDescent="0.3">
      <c r="T104" s="74"/>
    </row>
    <row r="120" spans="10:47" s="96" customFormat="1" ht="8.5" x14ac:dyDescent="0.2">
      <c r="J120" s="97"/>
      <c r="L120" s="97" t="str">
        <f>L98</f>
        <v/>
      </c>
      <c r="M120" s="97" t="str">
        <f t="shared" ref="M120:AU120" si="44">IF(M98="",L120,(IF(M98&lt;&gt;"",(L120+M98))))</f>
        <v/>
      </c>
      <c r="N120" s="97" t="str">
        <f t="shared" si="44"/>
        <v/>
      </c>
      <c r="O120" s="97" t="str">
        <f t="shared" si="44"/>
        <v/>
      </c>
      <c r="P120" s="97" t="str">
        <f t="shared" si="44"/>
        <v/>
      </c>
      <c r="Q120" s="97" t="str">
        <f t="shared" si="44"/>
        <v/>
      </c>
      <c r="R120" s="97" t="str">
        <f t="shared" si="44"/>
        <v/>
      </c>
      <c r="S120" s="97" t="str">
        <f t="shared" si="44"/>
        <v/>
      </c>
      <c r="T120" s="97" t="str">
        <f t="shared" si="44"/>
        <v/>
      </c>
      <c r="U120" s="97" t="str">
        <f t="shared" si="44"/>
        <v/>
      </c>
      <c r="V120" s="97" t="str">
        <f t="shared" si="44"/>
        <v/>
      </c>
      <c r="W120" s="97" t="str">
        <f t="shared" si="44"/>
        <v/>
      </c>
      <c r="X120" s="97" t="str">
        <f t="shared" si="44"/>
        <v/>
      </c>
      <c r="Y120" s="97" t="str">
        <f t="shared" si="44"/>
        <v/>
      </c>
      <c r="Z120" s="97" t="str">
        <f t="shared" si="44"/>
        <v/>
      </c>
      <c r="AA120" s="97" t="str">
        <f t="shared" si="44"/>
        <v/>
      </c>
      <c r="AB120" s="97" t="str">
        <f t="shared" si="44"/>
        <v/>
      </c>
      <c r="AC120" s="97" t="str">
        <f t="shared" si="44"/>
        <v/>
      </c>
      <c r="AD120" s="97" t="str">
        <f t="shared" si="44"/>
        <v/>
      </c>
      <c r="AE120" s="97" t="str">
        <f t="shared" si="44"/>
        <v/>
      </c>
      <c r="AF120" s="97" t="str">
        <f t="shared" si="44"/>
        <v/>
      </c>
      <c r="AG120" s="97" t="str">
        <f t="shared" si="44"/>
        <v/>
      </c>
      <c r="AH120" s="97" t="str">
        <f t="shared" si="44"/>
        <v/>
      </c>
      <c r="AI120" s="97" t="str">
        <f t="shared" si="44"/>
        <v/>
      </c>
      <c r="AJ120" s="97" t="str">
        <f t="shared" si="44"/>
        <v/>
      </c>
      <c r="AK120" s="97" t="str">
        <f t="shared" si="44"/>
        <v/>
      </c>
      <c r="AL120" s="97" t="str">
        <f t="shared" si="44"/>
        <v/>
      </c>
      <c r="AM120" s="97" t="str">
        <f t="shared" si="44"/>
        <v/>
      </c>
      <c r="AN120" s="97" t="str">
        <f t="shared" si="44"/>
        <v/>
      </c>
      <c r="AO120" s="97" t="str">
        <f t="shared" si="44"/>
        <v/>
      </c>
      <c r="AP120" s="97" t="str">
        <f t="shared" si="44"/>
        <v/>
      </c>
      <c r="AQ120" s="97" t="str">
        <f t="shared" si="44"/>
        <v/>
      </c>
      <c r="AR120" s="97" t="str">
        <f t="shared" si="44"/>
        <v/>
      </c>
      <c r="AS120" s="97" t="str">
        <f t="shared" si="44"/>
        <v/>
      </c>
      <c r="AT120" s="97" t="str">
        <f t="shared" si="44"/>
        <v/>
      </c>
      <c r="AU120" s="97" t="str">
        <f t="shared" si="44"/>
        <v/>
      </c>
    </row>
  </sheetData>
  <sheetProtection password="C9F3" sheet="1" objects="1" scenarios="1"/>
  <mergeCells count="166">
    <mergeCell ref="X7:AI7"/>
    <mergeCell ref="AA4:AI4"/>
    <mergeCell ref="A80:A81"/>
    <mergeCell ref="B80:I81"/>
    <mergeCell ref="A90:A91"/>
    <mergeCell ref="B90:I91"/>
    <mergeCell ref="A82:A83"/>
    <mergeCell ref="B82:I83"/>
    <mergeCell ref="A84:A85"/>
    <mergeCell ref="B84:I85"/>
    <mergeCell ref="A88:A89"/>
    <mergeCell ref="B88:I89"/>
    <mergeCell ref="A86:A87"/>
    <mergeCell ref="A14:A15"/>
    <mergeCell ref="B24:I25"/>
    <mergeCell ref="A11:K11"/>
    <mergeCell ref="G8:J8"/>
    <mergeCell ref="A9:F9"/>
    <mergeCell ref="G9:J9"/>
    <mergeCell ref="A10:F10"/>
    <mergeCell ref="G10:J10"/>
    <mergeCell ref="B12:J12"/>
    <mergeCell ref="J20:J21"/>
    <mergeCell ref="J22:J23"/>
    <mergeCell ref="B13:I13"/>
    <mergeCell ref="A8:F8"/>
    <mergeCell ref="A24:A25"/>
    <mergeCell ref="B16:I17"/>
    <mergeCell ref="B20:I21"/>
    <mergeCell ref="B18:I19"/>
    <mergeCell ref="AA8:AI8"/>
    <mergeCell ref="AA9:AI10"/>
    <mergeCell ref="A28:A29"/>
    <mergeCell ref="A36:A37"/>
    <mergeCell ref="A30:A31"/>
    <mergeCell ref="A20:A21"/>
    <mergeCell ref="A22:A23"/>
    <mergeCell ref="B26:I27"/>
    <mergeCell ref="A26:A27"/>
    <mergeCell ref="A16:A17"/>
    <mergeCell ref="B34:I35"/>
    <mergeCell ref="B28:I29"/>
    <mergeCell ref="A32:A33"/>
    <mergeCell ref="A34:A35"/>
    <mergeCell ref="B22:I23"/>
    <mergeCell ref="A18:A19"/>
    <mergeCell ref="A38:A39"/>
    <mergeCell ref="A46:A47"/>
    <mergeCell ref="B46:I47"/>
    <mergeCell ref="B40:I41"/>
    <mergeCell ref="B38:I39"/>
    <mergeCell ref="A96:F97"/>
    <mergeCell ref="B52:I53"/>
    <mergeCell ref="A54:A55"/>
    <mergeCell ref="B50:I51"/>
    <mergeCell ref="B66:I67"/>
    <mergeCell ref="A60:A61"/>
    <mergeCell ref="B60:I61"/>
    <mergeCell ref="A62:A63"/>
    <mergeCell ref="B62:I63"/>
    <mergeCell ref="A44:A45"/>
    <mergeCell ref="A74:A75"/>
    <mergeCell ref="B74:I75"/>
    <mergeCell ref="A70:A71"/>
    <mergeCell ref="B70:I71"/>
    <mergeCell ref="A68:A69"/>
    <mergeCell ref="B68:I69"/>
    <mergeCell ref="A72:A73"/>
    <mergeCell ref="B72:I73"/>
    <mergeCell ref="B86:I87"/>
    <mergeCell ref="A40:A41"/>
    <mergeCell ref="A98:F99"/>
    <mergeCell ref="B54:I55"/>
    <mergeCell ref="A50:A51"/>
    <mergeCell ref="A92:A93"/>
    <mergeCell ref="A56:A57"/>
    <mergeCell ref="B56:I57"/>
    <mergeCell ref="A42:A43"/>
    <mergeCell ref="B42:I43"/>
    <mergeCell ref="A94:A95"/>
    <mergeCell ref="B94:I95"/>
    <mergeCell ref="A58:A59"/>
    <mergeCell ref="B58:I59"/>
    <mergeCell ref="B92:I93"/>
    <mergeCell ref="A64:A65"/>
    <mergeCell ref="B64:I65"/>
    <mergeCell ref="A66:A67"/>
    <mergeCell ref="A48:A49"/>
    <mergeCell ref="B44:I45"/>
    <mergeCell ref="A52:A53"/>
    <mergeCell ref="B48:I49"/>
    <mergeCell ref="A76:A77"/>
    <mergeCell ref="B76:I77"/>
    <mergeCell ref="A78:A79"/>
    <mergeCell ref="K98:K99"/>
    <mergeCell ref="K96:K97"/>
    <mergeCell ref="B32:I33"/>
    <mergeCell ref="B14:I15"/>
    <mergeCell ref="B78:I79"/>
    <mergeCell ref="K7:L7"/>
    <mergeCell ref="K8:L10"/>
    <mergeCell ref="K3:W3"/>
    <mergeCell ref="K4:W5"/>
    <mergeCell ref="K6:W6"/>
    <mergeCell ref="J14:J15"/>
    <mergeCell ref="J16:J17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B36:I37"/>
    <mergeCell ref="B30:I31"/>
    <mergeCell ref="J92:J93"/>
    <mergeCell ref="J94:J95"/>
    <mergeCell ref="X8:Z8"/>
    <mergeCell ref="X9:Z10"/>
    <mergeCell ref="J62:J63"/>
    <mergeCell ref="J64:J65"/>
    <mergeCell ref="J66:J67"/>
    <mergeCell ref="J68:J69"/>
    <mergeCell ref="J70:J71"/>
    <mergeCell ref="J72:J73"/>
    <mergeCell ref="J74:J75"/>
    <mergeCell ref="J76:J77"/>
    <mergeCell ref="J78:J79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M8:R10"/>
    <mergeCell ref="J18:J19"/>
    <mergeCell ref="S7:W7"/>
    <mergeCell ref="S8:W10"/>
    <mergeCell ref="X1:AI2"/>
    <mergeCell ref="J80:J81"/>
    <mergeCell ref="J82:J83"/>
    <mergeCell ref="J84:J85"/>
    <mergeCell ref="J86:J87"/>
    <mergeCell ref="J88:J89"/>
    <mergeCell ref="J90:J91"/>
    <mergeCell ref="X5:Z6"/>
    <mergeCell ref="A1:W1"/>
    <mergeCell ref="A2:W2"/>
    <mergeCell ref="A3:I3"/>
    <mergeCell ref="A4:J4"/>
    <mergeCell ref="G7:J7"/>
    <mergeCell ref="G6:J6"/>
    <mergeCell ref="A6:F6"/>
    <mergeCell ref="X3:AI3"/>
    <mergeCell ref="A5:F5"/>
    <mergeCell ref="G5:J5"/>
    <mergeCell ref="A7:F7"/>
    <mergeCell ref="X4:Z4"/>
    <mergeCell ref="M7:R7"/>
    <mergeCell ref="AA5:AI6"/>
  </mergeCells>
  <phoneticPr fontId="22" type="noConversion"/>
  <conditionalFormatting sqref="K14">
    <cfRule type="expression" dxfId="40" priority="1">
      <formula>J14&lt;&gt;K14</formula>
    </cfRule>
  </conditionalFormatting>
  <conditionalFormatting sqref="K16">
    <cfRule type="expression" dxfId="39" priority="43">
      <formula>J16&lt;&gt;K16</formula>
    </cfRule>
  </conditionalFormatting>
  <conditionalFormatting sqref="K18">
    <cfRule type="expression" dxfId="38" priority="42">
      <formula>J18&lt;&gt;K18</formula>
    </cfRule>
  </conditionalFormatting>
  <conditionalFormatting sqref="K20">
    <cfRule type="expression" dxfId="37" priority="41">
      <formula>J20&lt;&gt;K20</formula>
    </cfRule>
  </conditionalFormatting>
  <conditionalFormatting sqref="K22">
    <cfRule type="expression" dxfId="36" priority="40">
      <formula>J22&lt;&gt;K22</formula>
    </cfRule>
  </conditionalFormatting>
  <conditionalFormatting sqref="K24">
    <cfRule type="expression" dxfId="35" priority="39">
      <formula>J24&lt;&gt;K24</formula>
    </cfRule>
  </conditionalFormatting>
  <conditionalFormatting sqref="K26">
    <cfRule type="expression" dxfId="34" priority="38">
      <formula>J26&lt;&gt;K26</formula>
    </cfRule>
  </conditionalFormatting>
  <conditionalFormatting sqref="K28">
    <cfRule type="expression" dxfId="33" priority="37">
      <formula>J28&lt;&gt;K28</formula>
    </cfRule>
  </conditionalFormatting>
  <conditionalFormatting sqref="K30">
    <cfRule type="expression" dxfId="32" priority="36">
      <formula>J30&lt;&gt;K30</formula>
    </cfRule>
  </conditionalFormatting>
  <conditionalFormatting sqref="K32">
    <cfRule type="expression" dxfId="31" priority="35">
      <formula>J32&lt;&gt;K32</formula>
    </cfRule>
  </conditionalFormatting>
  <conditionalFormatting sqref="K34">
    <cfRule type="expression" dxfId="30" priority="34">
      <formula>J34&lt;&gt;K34</formula>
    </cfRule>
  </conditionalFormatting>
  <conditionalFormatting sqref="K36">
    <cfRule type="expression" dxfId="29" priority="33">
      <formula>J36&lt;&gt;K36</formula>
    </cfRule>
  </conditionalFormatting>
  <conditionalFormatting sqref="K38">
    <cfRule type="expression" dxfId="28" priority="32">
      <formula>J38&lt;&gt;K38</formula>
    </cfRule>
  </conditionalFormatting>
  <conditionalFormatting sqref="K40">
    <cfRule type="expression" dxfId="27" priority="31">
      <formula>J40&lt;&gt;K40</formula>
    </cfRule>
  </conditionalFormatting>
  <conditionalFormatting sqref="K42">
    <cfRule type="expression" dxfId="26" priority="30">
      <formula>J42&lt;&gt;K42</formula>
    </cfRule>
  </conditionalFormatting>
  <conditionalFormatting sqref="K44">
    <cfRule type="expression" dxfId="25" priority="29">
      <formula>J44&lt;&gt;K44</formula>
    </cfRule>
  </conditionalFormatting>
  <conditionalFormatting sqref="K46">
    <cfRule type="expression" dxfId="24" priority="28">
      <formula>J46&lt;&gt;K46</formula>
    </cfRule>
  </conditionalFormatting>
  <conditionalFormatting sqref="K48">
    <cfRule type="expression" dxfId="23" priority="27">
      <formula>J48&lt;&gt;K48</formula>
    </cfRule>
  </conditionalFormatting>
  <conditionalFormatting sqref="K50">
    <cfRule type="expression" dxfId="22" priority="26">
      <formula>J50&lt;&gt;K50</formula>
    </cfRule>
  </conditionalFormatting>
  <conditionalFormatting sqref="K52">
    <cfRule type="expression" dxfId="21" priority="25">
      <formula>J52&lt;&gt;K52</formula>
    </cfRule>
  </conditionalFormatting>
  <conditionalFormatting sqref="K54">
    <cfRule type="expression" dxfId="20" priority="24">
      <formula>J54&lt;&gt;K54</formula>
    </cfRule>
  </conditionalFormatting>
  <conditionalFormatting sqref="K56">
    <cfRule type="expression" dxfId="19" priority="22">
      <formula>J56&lt;&gt;K56</formula>
    </cfRule>
  </conditionalFormatting>
  <conditionalFormatting sqref="K58">
    <cfRule type="expression" dxfId="18" priority="20">
      <formula>J58&lt;&gt;K58</formula>
    </cfRule>
  </conditionalFormatting>
  <conditionalFormatting sqref="K60">
    <cfRule type="expression" dxfId="17" priority="19">
      <formula>J60&lt;&gt;K60</formula>
    </cfRule>
  </conditionalFormatting>
  <conditionalFormatting sqref="K62">
    <cfRule type="expression" dxfId="16" priority="18">
      <formula>J62&lt;&gt;K62</formula>
    </cfRule>
  </conditionalFormatting>
  <conditionalFormatting sqref="K64">
    <cfRule type="expression" dxfId="15" priority="17">
      <formula>J64&lt;&gt;K64</formula>
    </cfRule>
  </conditionalFormatting>
  <conditionalFormatting sqref="K66">
    <cfRule type="expression" dxfId="14" priority="16">
      <formula>J66&lt;&gt;K66</formula>
    </cfRule>
  </conditionalFormatting>
  <conditionalFormatting sqref="K68">
    <cfRule type="expression" dxfId="13" priority="15">
      <formula>J68&lt;&gt;K68</formula>
    </cfRule>
  </conditionalFormatting>
  <conditionalFormatting sqref="K70">
    <cfRule type="expression" dxfId="12" priority="14">
      <formula>J70&lt;&gt;K70</formula>
    </cfRule>
  </conditionalFormatting>
  <conditionalFormatting sqref="K72">
    <cfRule type="expression" dxfId="11" priority="13">
      <formula>J72&lt;&gt;K72</formula>
    </cfRule>
  </conditionalFormatting>
  <conditionalFormatting sqref="K74">
    <cfRule type="expression" dxfId="10" priority="12">
      <formula>J74&lt;&gt;K74</formula>
    </cfRule>
  </conditionalFormatting>
  <conditionalFormatting sqref="K76">
    <cfRule type="expression" dxfId="9" priority="11">
      <formula>J76&lt;&gt;K76</formula>
    </cfRule>
  </conditionalFormatting>
  <conditionalFormatting sqref="K78">
    <cfRule type="expression" dxfId="8" priority="10">
      <formula>J78&lt;&gt;K78</formula>
    </cfRule>
  </conditionalFormatting>
  <conditionalFormatting sqref="K80">
    <cfRule type="expression" dxfId="7" priority="9">
      <formula>J80&lt;&gt;K80</formula>
    </cfRule>
  </conditionalFormatting>
  <conditionalFormatting sqref="K82">
    <cfRule type="expression" dxfId="6" priority="8">
      <formula>J82&lt;&gt;K82</formula>
    </cfRule>
  </conditionalFormatting>
  <conditionalFormatting sqref="K84">
    <cfRule type="expression" dxfId="5" priority="7">
      <formula>J84&lt;&gt;K84</formula>
    </cfRule>
  </conditionalFormatting>
  <conditionalFormatting sqref="K86">
    <cfRule type="expression" dxfId="4" priority="6">
      <formula>J86&lt;&gt;K86</formula>
    </cfRule>
  </conditionalFormatting>
  <conditionalFormatting sqref="K88">
    <cfRule type="expression" dxfId="3" priority="5">
      <formula>J88&lt;&gt;K88</formula>
    </cfRule>
  </conditionalFormatting>
  <conditionalFormatting sqref="K90">
    <cfRule type="expression" dxfId="2" priority="4">
      <formula>J90&lt;&gt;K90</formula>
    </cfRule>
  </conditionalFormatting>
  <conditionalFormatting sqref="K92">
    <cfRule type="expression" dxfId="1" priority="3">
      <formula>J92&lt;&gt;K92</formula>
    </cfRule>
  </conditionalFormatting>
  <conditionalFormatting sqref="K94">
    <cfRule type="expression" dxfId="0" priority="2">
      <formula>J94&lt;&gt;K94</formula>
    </cfRule>
  </conditionalFormatting>
  <pageMargins left="0.7" right="0.7" top="0.75" bottom="0.75" header="0.3" footer="0.3"/>
  <pageSetup paperSize="5" scale="6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J70"/>
  <sheetViews>
    <sheetView zoomScaleNormal="100" workbookViewId="0">
      <selection activeCell="O2" sqref="O2"/>
    </sheetView>
  </sheetViews>
  <sheetFormatPr defaultColWidth="9.1796875" defaultRowHeight="12.5" x14ac:dyDescent="0.25"/>
  <cols>
    <col min="8" max="11" width="10.7265625" customWidth="1"/>
    <col min="13" max="13" width="5.7265625" customWidth="1"/>
    <col min="14" max="14" width="8.81640625" customWidth="1"/>
    <col min="15" max="218" width="8.81640625" hidden="1" customWidth="1"/>
    <col min="219" max="219" width="8.81640625" customWidth="1"/>
    <col min="220" max="224" width="9.1796875" customWidth="1"/>
  </cols>
  <sheetData>
    <row r="1" spans="1:218" ht="15.5" x14ac:dyDescent="0.25">
      <c r="A1" s="103" t="s">
        <v>83</v>
      </c>
      <c r="B1" s="104"/>
      <c r="C1" s="104"/>
      <c r="D1" s="104"/>
      <c r="E1" s="104"/>
      <c r="F1" s="104"/>
      <c r="G1" s="105"/>
      <c r="H1" s="106" t="s">
        <v>84</v>
      </c>
      <c r="I1" s="107"/>
      <c r="J1" s="107"/>
      <c r="K1" s="108"/>
      <c r="M1" s="14" t="s">
        <v>85</v>
      </c>
    </row>
    <row r="2" spans="1:218" ht="15.5" x14ac:dyDescent="0.25">
      <c r="A2" s="109"/>
      <c r="B2" s="110"/>
      <c r="C2" s="110"/>
      <c r="D2" s="110"/>
      <c r="E2" s="110"/>
      <c r="F2" s="110"/>
      <c r="G2" s="111"/>
      <c r="H2" s="411" t="str">
        <f>'WORK SHEET'!D9</f>
        <v>Renovate Silver Wings, B308 </v>
      </c>
      <c r="I2" s="412"/>
      <c r="J2" s="412"/>
      <c r="K2" s="413"/>
      <c r="M2" s="14" t="s">
        <v>86</v>
      </c>
    </row>
    <row r="3" spans="1:218" x14ac:dyDescent="0.25">
      <c r="A3" s="424" t="s">
        <v>87</v>
      </c>
      <c r="B3" s="358"/>
      <c r="C3" s="358"/>
      <c r="D3" s="358"/>
      <c r="E3" s="279"/>
      <c r="F3" s="424" t="s">
        <v>88</v>
      </c>
      <c r="G3" s="358"/>
      <c r="H3" s="358"/>
      <c r="I3" s="358"/>
      <c r="J3" s="358"/>
      <c r="K3" s="279"/>
      <c r="M3" s="162" t="s">
        <v>89</v>
      </c>
    </row>
    <row r="4" spans="1:218" x14ac:dyDescent="0.25">
      <c r="A4" s="423"/>
      <c r="B4" s="274"/>
      <c r="C4" s="274"/>
      <c r="D4" s="274"/>
      <c r="E4" s="356"/>
      <c r="F4" s="423"/>
      <c r="G4" s="274"/>
      <c r="H4" s="274"/>
      <c r="I4" s="274"/>
      <c r="J4" s="271"/>
      <c r="K4" s="355"/>
    </row>
    <row r="5" spans="1:218" x14ac:dyDescent="0.25">
      <c r="A5" s="112" t="s">
        <v>90</v>
      </c>
      <c r="B5" s="414" t="s">
        <v>91</v>
      </c>
      <c r="C5" s="289"/>
      <c r="E5" s="414" t="s">
        <v>92</v>
      </c>
      <c r="F5" s="290"/>
      <c r="G5" s="414" t="s">
        <v>93</v>
      </c>
      <c r="H5" s="289"/>
      <c r="I5" s="289"/>
      <c r="J5" s="415" t="s">
        <v>15</v>
      </c>
      <c r="K5" s="416"/>
    </row>
    <row r="6" spans="1:218" x14ac:dyDescent="0.25">
      <c r="A6" s="113" t="s">
        <v>94</v>
      </c>
      <c r="B6" s="114" t="s">
        <v>95</v>
      </c>
      <c r="C6" s="115"/>
      <c r="D6" s="114" t="s">
        <v>96</v>
      </c>
      <c r="E6" s="409" t="str">
        <f>'WORK SHEET'!D6</f>
        <v>MXDP 23-5000</v>
      </c>
      <c r="F6" s="290"/>
      <c r="G6" s="421">
        <f>'WORK SHEET'!D2</f>
        <v>0</v>
      </c>
      <c r="H6" s="422"/>
      <c r="I6" s="422"/>
      <c r="J6" s="417">
        <f>'WORK SHEET'!D4</f>
        <v>0</v>
      </c>
      <c r="K6" s="418"/>
      <c r="L6" s="174"/>
    </row>
    <row r="7" spans="1:218" ht="13" x14ac:dyDescent="0.3">
      <c r="A7" s="87">
        <v>3</v>
      </c>
      <c r="B7" s="88"/>
      <c r="C7" s="116"/>
      <c r="D7" s="88"/>
      <c r="E7" s="410"/>
      <c r="F7" s="293"/>
      <c r="G7" s="410"/>
      <c r="H7" s="292"/>
      <c r="I7" s="292"/>
      <c r="J7" s="419"/>
      <c r="K7" s="420"/>
      <c r="L7" s="164"/>
      <c r="M7" s="164"/>
      <c r="O7" s="406" t="s">
        <v>97</v>
      </c>
      <c r="P7" s="406"/>
      <c r="Q7" s="406" t="s">
        <v>98</v>
      </c>
      <c r="R7" s="406"/>
      <c r="T7" s="406" t="s">
        <v>99</v>
      </c>
      <c r="U7" s="253"/>
      <c r="V7" s="406" t="s">
        <v>100</v>
      </c>
      <c r="W7" s="253"/>
      <c r="Y7" s="406" t="s">
        <v>101</v>
      </c>
      <c r="Z7" s="253"/>
      <c r="AA7" s="406" t="s">
        <v>102</v>
      </c>
      <c r="AB7" s="253"/>
      <c r="AD7" s="406" t="s">
        <v>103</v>
      </c>
      <c r="AE7" s="253"/>
      <c r="AF7" s="406" t="s">
        <v>104</v>
      </c>
      <c r="AG7" s="253"/>
      <c r="AI7" s="406" t="s">
        <v>105</v>
      </c>
      <c r="AJ7" s="253"/>
      <c r="AK7" s="406" t="s">
        <v>106</v>
      </c>
      <c r="AL7" s="253"/>
      <c r="AN7" s="406" t="s">
        <v>107</v>
      </c>
      <c r="AO7" s="253"/>
      <c r="AP7" s="406" t="s">
        <v>108</v>
      </c>
      <c r="AQ7" s="253"/>
      <c r="AS7" s="406" t="s">
        <v>109</v>
      </c>
      <c r="AT7" s="253"/>
      <c r="AU7" s="406" t="s">
        <v>110</v>
      </c>
      <c r="AV7" s="253"/>
      <c r="AX7" s="406" t="s">
        <v>111</v>
      </c>
      <c r="AY7" s="253"/>
      <c r="AZ7" s="406" t="s">
        <v>112</v>
      </c>
      <c r="BA7" s="253"/>
      <c r="BC7" s="406" t="s">
        <v>113</v>
      </c>
      <c r="BD7" s="253"/>
      <c r="BE7" s="406" t="s">
        <v>114</v>
      </c>
      <c r="BF7" s="253"/>
      <c r="BH7" s="406" t="s">
        <v>115</v>
      </c>
      <c r="BI7" s="253"/>
      <c r="BJ7" s="406" t="s">
        <v>116</v>
      </c>
      <c r="BK7" s="253"/>
      <c r="BM7" s="406" t="s">
        <v>117</v>
      </c>
      <c r="BN7" s="253"/>
      <c r="BO7" s="406" t="s">
        <v>118</v>
      </c>
      <c r="BP7" s="253"/>
      <c r="BR7" s="406" t="s">
        <v>119</v>
      </c>
      <c r="BS7" s="253"/>
      <c r="BT7" s="406" t="s">
        <v>120</v>
      </c>
      <c r="BU7" s="253"/>
      <c r="BW7" s="406" t="s">
        <v>121</v>
      </c>
      <c r="BX7" s="253"/>
      <c r="BY7" s="406" t="s">
        <v>122</v>
      </c>
      <c r="BZ7" s="253"/>
      <c r="CB7" s="406" t="s">
        <v>123</v>
      </c>
      <c r="CC7" s="253"/>
      <c r="CD7" s="406" t="s">
        <v>124</v>
      </c>
      <c r="CE7" s="253"/>
      <c r="CG7" s="406" t="s">
        <v>125</v>
      </c>
      <c r="CH7" s="253"/>
      <c r="CI7" s="406" t="s">
        <v>126</v>
      </c>
      <c r="CJ7" s="253"/>
      <c r="CL7" s="406" t="s">
        <v>127</v>
      </c>
      <c r="CM7" s="253"/>
      <c r="CN7" s="406" t="s">
        <v>128</v>
      </c>
      <c r="CO7" s="253"/>
      <c r="CQ7" s="406" t="s">
        <v>129</v>
      </c>
      <c r="CR7" s="253"/>
      <c r="CS7" s="406" t="s">
        <v>130</v>
      </c>
      <c r="CT7" s="253"/>
      <c r="CV7" s="406" t="s">
        <v>131</v>
      </c>
      <c r="CW7" s="253"/>
      <c r="CX7" s="406" t="s">
        <v>132</v>
      </c>
      <c r="CY7" s="253"/>
      <c r="DA7" s="406" t="s">
        <v>133</v>
      </c>
      <c r="DB7" s="253"/>
      <c r="DC7" s="406" t="s">
        <v>134</v>
      </c>
      <c r="DD7" s="253"/>
      <c r="DF7" s="406" t="s">
        <v>135</v>
      </c>
      <c r="DG7" s="253"/>
      <c r="DH7" s="406" t="s">
        <v>136</v>
      </c>
      <c r="DI7" s="253"/>
      <c r="DK7" s="406" t="s">
        <v>137</v>
      </c>
      <c r="DL7" s="253"/>
      <c r="DM7" s="406" t="s">
        <v>138</v>
      </c>
      <c r="DN7" s="253"/>
      <c r="DP7" s="406" t="s">
        <v>139</v>
      </c>
      <c r="DQ7" s="253"/>
      <c r="DR7" s="406" t="s">
        <v>140</v>
      </c>
      <c r="DS7" s="253"/>
      <c r="DU7" s="406" t="s">
        <v>141</v>
      </c>
      <c r="DV7" s="253"/>
      <c r="DW7" s="406" t="s">
        <v>142</v>
      </c>
      <c r="DX7" s="253"/>
      <c r="DZ7" s="406" t="s">
        <v>143</v>
      </c>
      <c r="EA7" s="253"/>
      <c r="EB7" s="406" t="s">
        <v>144</v>
      </c>
      <c r="EC7" s="253"/>
      <c r="EE7" s="406" t="s">
        <v>145</v>
      </c>
      <c r="EF7" s="253"/>
      <c r="EG7" s="406" t="s">
        <v>146</v>
      </c>
      <c r="EH7" s="253"/>
      <c r="EJ7" s="406" t="s">
        <v>147</v>
      </c>
      <c r="EK7" s="253"/>
      <c r="EL7" s="406" t="s">
        <v>148</v>
      </c>
      <c r="EM7" s="253"/>
      <c r="EO7" s="406" t="s">
        <v>149</v>
      </c>
      <c r="EP7" s="253"/>
      <c r="EQ7" s="406" t="s">
        <v>150</v>
      </c>
      <c r="ER7" s="253"/>
      <c r="ET7" s="406" t="s">
        <v>151</v>
      </c>
      <c r="EU7" s="253"/>
      <c r="EV7" s="406" t="s">
        <v>152</v>
      </c>
      <c r="EW7" s="253"/>
      <c r="EY7" s="406" t="s">
        <v>153</v>
      </c>
      <c r="EZ7" s="253"/>
      <c r="FA7" s="406" t="s">
        <v>154</v>
      </c>
      <c r="FB7" s="253"/>
      <c r="FD7" s="406" t="s">
        <v>155</v>
      </c>
      <c r="FE7" s="253"/>
      <c r="FF7" s="406" t="s">
        <v>156</v>
      </c>
      <c r="FG7" s="253"/>
      <c r="FI7" s="406" t="s">
        <v>157</v>
      </c>
      <c r="FJ7" s="253"/>
      <c r="FK7" s="406" t="s">
        <v>158</v>
      </c>
      <c r="FL7" s="253"/>
      <c r="FN7" s="406" t="s">
        <v>159</v>
      </c>
      <c r="FO7" s="253"/>
      <c r="FP7" s="406" t="s">
        <v>160</v>
      </c>
      <c r="FQ7" s="253"/>
      <c r="FS7" s="406" t="s">
        <v>161</v>
      </c>
      <c r="FT7" s="253"/>
      <c r="FU7" s="406" t="s">
        <v>162</v>
      </c>
      <c r="FV7" s="253"/>
      <c r="FX7" s="406" t="s">
        <v>163</v>
      </c>
      <c r="FY7" s="253"/>
      <c r="FZ7" s="406" t="s">
        <v>164</v>
      </c>
      <c r="GA7" s="253"/>
      <c r="GC7" s="406" t="s">
        <v>165</v>
      </c>
      <c r="GD7" s="253"/>
      <c r="GE7" s="406" t="s">
        <v>166</v>
      </c>
      <c r="GF7" s="253"/>
      <c r="GH7" s="406" t="s">
        <v>167</v>
      </c>
      <c r="GI7" s="253"/>
      <c r="GJ7" s="406" t="s">
        <v>168</v>
      </c>
      <c r="GK7" s="253"/>
      <c r="GM7" s="406" t="s">
        <v>169</v>
      </c>
      <c r="GN7" s="253"/>
      <c r="GO7" s="406" t="s">
        <v>170</v>
      </c>
      <c r="GP7" s="253"/>
      <c r="GR7" s="406" t="s">
        <v>171</v>
      </c>
      <c r="GS7" s="253"/>
      <c r="GT7" s="406" t="s">
        <v>172</v>
      </c>
      <c r="GU7" s="253"/>
      <c r="GW7" s="406" t="s">
        <v>173</v>
      </c>
      <c r="GX7" s="253"/>
      <c r="GY7" s="406" t="s">
        <v>174</v>
      </c>
      <c r="GZ7" s="253"/>
      <c r="HB7" s="406" t="s">
        <v>175</v>
      </c>
      <c r="HC7" s="253"/>
      <c r="HD7" s="406" t="s">
        <v>176</v>
      </c>
      <c r="HE7" s="253"/>
      <c r="HG7" s="406" t="s">
        <v>177</v>
      </c>
      <c r="HH7" s="253"/>
      <c r="HI7" s="406" t="s">
        <v>178</v>
      </c>
      <c r="HJ7" s="253"/>
    </row>
    <row r="8" spans="1:218" ht="20" x14ac:dyDescent="0.25">
      <c r="A8" s="117" t="s">
        <v>16</v>
      </c>
      <c r="B8" s="118" t="s">
        <v>179</v>
      </c>
      <c r="C8" s="119"/>
      <c r="D8" s="119"/>
      <c r="E8" s="119"/>
      <c r="F8" s="119"/>
      <c r="G8" s="120"/>
      <c r="H8" s="121" t="s">
        <v>180</v>
      </c>
      <c r="I8" s="122" t="s">
        <v>181</v>
      </c>
      <c r="J8" s="121" t="s">
        <v>182</v>
      </c>
      <c r="K8" s="121" t="s">
        <v>183</v>
      </c>
      <c r="L8" s="122"/>
      <c r="M8" s="122"/>
      <c r="O8" s="123" t="s">
        <v>89</v>
      </c>
      <c r="P8">
        <v>0</v>
      </c>
      <c r="Q8" s="123" t="s">
        <v>89</v>
      </c>
      <c r="R8" s="124">
        <f>INDEX('PROGRESS SCHEDULE'!L$15:L$16,1)</f>
        <v>0</v>
      </c>
      <c r="T8" s="123" t="s">
        <v>89</v>
      </c>
      <c r="U8">
        <v>0</v>
      </c>
      <c r="V8" s="123" t="s">
        <v>89</v>
      </c>
      <c r="W8" s="124">
        <f>INDEX('PROGRESS SCHEDULE'!L$17:L$18,1)</f>
        <v>0</v>
      </c>
      <c r="Y8" s="123" t="s">
        <v>89</v>
      </c>
      <c r="Z8">
        <v>0</v>
      </c>
      <c r="AA8" s="123" t="s">
        <v>89</v>
      </c>
      <c r="AB8" s="124">
        <f>INDEX('PROGRESS SCHEDULE'!L$19:L$20,1)</f>
        <v>0</v>
      </c>
      <c r="AD8" s="123" t="s">
        <v>89</v>
      </c>
      <c r="AE8">
        <v>0</v>
      </c>
      <c r="AF8" s="123" t="s">
        <v>89</v>
      </c>
      <c r="AG8" s="124">
        <f>INDEX('PROGRESS SCHEDULE'!L$21:L$22,1)</f>
        <v>0</v>
      </c>
      <c r="AI8" s="123" t="s">
        <v>89</v>
      </c>
      <c r="AJ8">
        <v>0</v>
      </c>
      <c r="AK8" s="123" t="s">
        <v>89</v>
      </c>
      <c r="AL8" s="124">
        <f>INDEX('PROGRESS SCHEDULE'!L$23:L$24,1)</f>
        <v>0</v>
      </c>
      <c r="AN8" s="123" t="s">
        <v>89</v>
      </c>
      <c r="AO8">
        <v>0</v>
      </c>
      <c r="AP8" s="123" t="s">
        <v>89</v>
      </c>
      <c r="AQ8" s="124">
        <f>INDEX('PROGRESS SCHEDULE'!L$25:L$26,1)</f>
        <v>0</v>
      </c>
      <c r="AS8" s="123" t="s">
        <v>89</v>
      </c>
      <c r="AT8">
        <v>0</v>
      </c>
      <c r="AU8" s="123" t="s">
        <v>89</v>
      </c>
      <c r="AV8" s="124">
        <f>INDEX('PROGRESS SCHEDULE'!L$27:L$28,1)</f>
        <v>0</v>
      </c>
      <c r="AX8" s="123" t="s">
        <v>89</v>
      </c>
      <c r="AY8">
        <v>0</v>
      </c>
      <c r="AZ8" s="123" t="s">
        <v>89</v>
      </c>
      <c r="BA8" s="124">
        <f>INDEX('PROGRESS SCHEDULE'!L$29:L$30,1)</f>
        <v>0</v>
      </c>
      <c r="BC8" s="123" t="s">
        <v>89</v>
      </c>
      <c r="BD8">
        <v>0</v>
      </c>
      <c r="BE8" s="123" t="s">
        <v>89</v>
      </c>
      <c r="BF8" s="124">
        <f>INDEX('PROGRESS SCHEDULE'!L$31:L$32,1)</f>
        <v>0</v>
      </c>
      <c r="BH8" s="123" t="s">
        <v>89</v>
      </c>
      <c r="BI8">
        <v>0</v>
      </c>
      <c r="BJ8" s="123" t="s">
        <v>89</v>
      </c>
      <c r="BK8" s="124">
        <f>INDEX('PROGRESS SCHEDULE'!L$33:L$34,1)</f>
        <v>0</v>
      </c>
      <c r="BM8" s="123" t="s">
        <v>89</v>
      </c>
      <c r="BN8">
        <v>0</v>
      </c>
      <c r="BO8" s="123" t="s">
        <v>89</v>
      </c>
      <c r="BP8" s="124">
        <f>INDEX('PROGRESS SCHEDULE'!L$35:L$36,1)</f>
        <v>0</v>
      </c>
      <c r="BR8" s="123" t="s">
        <v>89</v>
      </c>
      <c r="BS8">
        <v>0</v>
      </c>
      <c r="BT8" s="123" t="s">
        <v>89</v>
      </c>
      <c r="BU8" s="124">
        <f>INDEX('PROGRESS SCHEDULE'!L$37:L$38,1)</f>
        <v>0</v>
      </c>
      <c r="BW8" s="123" t="s">
        <v>89</v>
      </c>
      <c r="BX8">
        <v>0</v>
      </c>
      <c r="BY8" s="123" t="s">
        <v>89</v>
      </c>
      <c r="BZ8" s="124">
        <f>INDEX('PROGRESS SCHEDULE'!L$39:L$40,1)</f>
        <v>0</v>
      </c>
      <c r="CB8" s="123" t="s">
        <v>89</v>
      </c>
      <c r="CC8">
        <v>0</v>
      </c>
      <c r="CD8" s="123" t="s">
        <v>89</v>
      </c>
      <c r="CE8" s="124">
        <f>INDEX('PROGRESS SCHEDULE'!L$41:L$42,1)</f>
        <v>0</v>
      </c>
      <c r="CG8" s="123" t="s">
        <v>89</v>
      </c>
      <c r="CH8">
        <v>0</v>
      </c>
      <c r="CI8" s="123" t="s">
        <v>89</v>
      </c>
      <c r="CJ8" s="124">
        <f>INDEX('PROGRESS SCHEDULE'!L$43:L$44,1)</f>
        <v>0</v>
      </c>
      <c r="CL8" s="123" t="s">
        <v>89</v>
      </c>
      <c r="CM8">
        <v>0</v>
      </c>
      <c r="CN8" s="123" t="s">
        <v>89</v>
      </c>
      <c r="CO8" s="124">
        <f>INDEX('PROGRESS SCHEDULE'!L$45:L$46,1)</f>
        <v>0</v>
      </c>
      <c r="CQ8" s="123" t="s">
        <v>89</v>
      </c>
      <c r="CR8">
        <v>0</v>
      </c>
      <c r="CS8" s="123" t="s">
        <v>89</v>
      </c>
      <c r="CT8" s="124">
        <f>INDEX('PROGRESS SCHEDULE'!L$47:L$48,1)</f>
        <v>0</v>
      </c>
      <c r="CV8" s="123" t="s">
        <v>89</v>
      </c>
      <c r="CW8">
        <v>0</v>
      </c>
      <c r="CX8" s="123" t="s">
        <v>89</v>
      </c>
      <c r="CY8" s="124">
        <f>INDEX('PROGRESS SCHEDULE'!L$49:L$50,1)</f>
        <v>0</v>
      </c>
      <c r="DA8" s="123" t="s">
        <v>89</v>
      </c>
      <c r="DB8">
        <v>0</v>
      </c>
      <c r="DC8" s="123" t="s">
        <v>89</v>
      </c>
      <c r="DD8" s="124">
        <f>INDEX('PROGRESS SCHEDULE'!L$51:L$52,1)</f>
        <v>0</v>
      </c>
      <c r="DF8" s="123" t="s">
        <v>89</v>
      </c>
      <c r="DG8">
        <v>0</v>
      </c>
      <c r="DH8" s="123" t="s">
        <v>89</v>
      </c>
      <c r="DI8" s="124">
        <f>INDEX('PROGRESS SCHEDULE'!L$53:L$54,1)</f>
        <v>0</v>
      </c>
      <c r="DK8" s="123" t="s">
        <v>89</v>
      </c>
      <c r="DL8">
        <v>0</v>
      </c>
      <c r="DM8" s="123" t="s">
        <v>89</v>
      </c>
      <c r="DN8" s="124">
        <f>INDEX('PROGRESS SCHEDULE'!L$55:L$56,1)</f>
        <v>0</v>
      </c>
      <c r="DP8" s="123" t="s">
        <v>89</v>
      </c>
      <c r="DQ8">
        <v>0</v>
      </c>
      <c r="DR8" s="123" t="s">
        <v>89</v>
      </c>
      <c r="DS8" s="124">
        <f>INDEX('PROGRESS SCHEDULE'!L$57:L$58,1)</f>
        <v>0</v>
      </c>
      <c r="DU8" s="123" t="s">
        <v>89</v>
      </c>
      <c r="DV8">
        <v>0</v>
      </c>
      <c r="DW8" s="123" t="s">
        <v>89</v>
      </c>
      <c r="DX8" s="124">
        <f>INDEX('PROGRESS SCHEDULE'!L$59:L$60,1)</f>
        <v>0</v>
      </c>
      <c r="DZ8" s="123" t="s">
        <v>89</v>
      </c>
      <c r="EA8">
        <v>0</v>
      </c>
      <c r="EB8" s="123" t="s">
        <v>89</v>
      </c>
      <c r="EC8" s="124">
        <f>INDEX('PROGRESS SCHEDULE'!L$61:L$62,1)</f>
        <v>0</v>
      </c>
      <c r="EE8" s="123" t="s">
        <v>89</v>
      </c>
      <c r="EF8">
        <v>0</v>
      </c>
      <c r="EG8" s="123" t="s">
        <v>89</v>
      </c>
      <c r="EH8" s="124">
        <f>INDEX('PROGRESS SCHEDULE'!L$63:L$64,1)</f>
        <v>0</v>
      </c>
      <c r="EJ8" s="123" t="s">
        <v>89</v>
      </c>
      <c r="EK8">
        <v>0</v>
      </c>
      <c r="EL8" s="123" t="s">
        <v>89</v>
      </c>
      <c r="EM8" s="124">
        <f>INDEX('PROGRESS SCHEDULE'!L$65:L$66,1)</f>
        <v>0</v>
      </c>
      <c r="EO8" s="123" t="s">
        <v>89</v>
      </c>
      <c r="EP8">
        <v>0</v>
      </c>
      <c r="EQ8" s="123" t="s">
        <v>89</v>
      </c>
      <c r="ER8" s="124">
        <f>INDEX('PROGRESS SCHEDULE'!L$67:L$68,1)</f>
        <v>0</v>
      </c>
      <c r="ET8" s="123" t="s">
        <v>89</v>
      </c>
      <c r="EU8">
        <v>0</v>
      </c>
      <c r="EV8" s="123" t="s">
        <v>89</v>
      </c>
      <c r="EW8" s="124">
        <f>INDEX('PROGRESS SCHEDULE'!L$69:L$70,1)</f>
        <v>0</v>
      </c>
      <c r="EY8" s="123" t="s">
        <v>89</v>
      </c>
      <c r="EZ8">
        <v>0</v>
      </c>
      <c r="FA8" s="123" t="s">
        <v>89</v>
      </c>
      <c r="FB8" s="124">
        <f>INDEX('PROGRESS SCHEDULE'!L$71:L$72,1)</f>
        <v>0</v>
      </c>
      <c r="FD8" s="123" t="s">
        <v>89</v>
      </c>
      <c r="FE8">
        <v>0</v>
      </c>
      <c r="FF8" s="123" t="s">
        <v>89</v>
      </c>
      <c r="FG8" s="124">
        <f>INDEX('PROGRESS SCHEDULE'!L$73:L$74,1)</f>
        <v>0</v>
      </c>
      <c r="FI8" s="123" t="s">
        <v>89</v>
      </c>
      <c r="FJ8">
        <v>0</v>
      </c>
      <c r="FK8" s="123" t="s">
        <v>89</v>
      </c>
      <c r="FL8" s="124">
        <f>INDEX('PROGRESS SCHEDULE'!L$75:L$76,1)</f>
        <v>0</v>
      </c>
      <c r="FN8" s="123" t="s">
        <v>89</v>
      </c>
      <c r="FO8">
        <v>0</v>
      </c>
      <c r="FP8" s="123" t="s">
        <v>89</v>
      </c>
      <c r="FQ8" s="124">
        <f>INDEX('PROGRESS SCHEDULE'!L$77:L$78,1)</f>
        <v>0</v>
      </c>
      <c r="FS8" s="123" t="s">
        <v>89</v>
      </c>
      <c r="FT8">
        <v>0</v>
      </c>
      <c r="FU8" s="123" t="s">
        <v>89</v>
      </c>
      <c r="FV8" s="124">
        <f>INDEX('PROGRESS SCHEDULE'!L$79:L$80,1)</f>
        <v>0</v>
      </c>
      <c r="FX8" s="123" t="s">
        <v>89</v>
      </c>
      <c r="FY8">
        <v>0</v>
      </c>
      <c r="FZ8" s="123" t="s">
        <v>89</v>
      </c>
      <c r="GA8" s="124">
        <f>INDEX('PROGRESS SCHEDULE'!L$81:L$82,1)</f>
        <v>0</v>
      </c>
      <c r="GC8" s="123" t="s">
        <v>89</v>
      </c>
      <c r="GD8">
        <v>0</v>
      </c>
      <c r="GE8" s="123" t="s">
        <v>89</v>
      </c>
      <c r="GF8" s="124">
        <f>INDEX('PROGRESS SCHEDULE'!L$83:L$84,1)</f>
        <v>0</v>
      </c>
      <c r="GH8" s="123" t="s">
        <v>89</v>
      </c>
      <c r="GI8">
        <v>0</v>
      </c>
      <c r="GJ8" s="123" t="s">
        <v>89</v>
      </c>
      <c r="GK8" s="124">
        <f>INDEX('PROGRESS SCHEDULE'!L$85:L$86,1)</f>
        <v>0</v>
      </c>
      <c r="GM8" s="123" t="s">
        <v>89</v>
      </c>
      <c r="GN8">
        <v>0</v>
      </c>
      <c r="GO8" s="123" t="s">
        <v>89</v>
      </c>
      <c r="GP8" s="124">
        <f>INDEX('PROGRESS SCHEDULE'!L$87:L$88,1)</f>
        <v>0</v>
      </c>
      <c r="GR8" s="123" t="s">
        <v>89</v>
      </c>
      <c r="GS8">
        <v>0</v>
      </c>
      <c r="GT8" s="123" t="s">
        <v>89</v>
      </c>
      <c r="GU8" s="124">
        <f>INDEX('PROGRESS SCHEDULE'!L$89:L$90,1)</f>
        <v>0</v>
      </c>
      <c r="GW8" s="123" t="s">
        <v>89</v>
      </c>
      <c r="GX8">
        <v>0</v>
      </c>
      <c r="GY8" s="123" t="s">
        <v>89</v>
      </c>
      <c r="GZ8" s="124">
        <f>INDEX('PROGRESS SCHEDULE'!L$91:L$92,1)</f>
        <v>0</v>
      </c>
      <c r="HB8" s="123" t="s">
        <v>89</v>
      </c>
      <c r="HC8">
        <v>0</v>
      </c>
      <c r="HD8" s="123" t="s">
        <v>89</v>
      </c>
      <c r="HE8" s="124">
        <f>INDEX('PROGRESS SCHEDULE'!L$93:L$94,1)</f>
        <v>0</v>
      </c>
      <c r="HG8" s="123" t="s">
        <v>89</v>
      </c>
      <c r="HH8">
        <v>0</v>
      </c>
      <c r="HI8" s="123" t="s">
        <v>89</v>
      </c>
      <c r="HJ8" s="124">
        <f>INDEX('PROGRESS SCHEDULE'!L$95:L$96,1)</f>
        <v>0</v>
      </c>
    </row>
    <row r="9" spans="1:218" ht="13" x14ac:dyDescent="0.3">
      <c r="A9" s="125">
        <v>1</v>
      </c>
      <c r="B9" s="407">
        <f>'WORK SHEET'!B19</f>
        <v>0</v>
      </c>
      <c r="C9" s="242"/>
      <c r="D9" s="242"/>
      <c r="E9" s="242"/>
      <c r="F9" s="242"/>
      <c r="G9" s="408"/>
      <c r="H9" s="126" t="e">
        <f>'WORK SHEET'!H19</f>
        <v>#DIV/0!</v>
      </c>
      <c r="I9" s="127">
        <f>VLOOKUP($M$3,O8:P49,2,FALSE)</f>
        <v>0</v>
      </c>
      <c r="J9" s="127">
        <f>VLOOKUP(M3,Q8:R49,2,FALSE)</f>
        <v>0</v>
      </c>
      <c r="K9" s="128">
        <f t="shared" ref="K9:K33" si="0">SUM(I9:J9)</f>
        <v>0</v>
      </c>
      <c r="L9" s="163"/>
      <c r="M9" s="163"/>
      <c r="O9" s="123" t="s">
        <v>184</v>
      </c>
      <c r="P9" s="124">
        <f>INDEX('PROGRESS SCHEDULE'!L$15:L$16,1)</f>
        <v>0</v>
      </c>
      <c r="Q9" s="123" t="s">
        <v>184</v>
      </c>
      <c r="R9" s="124">
        <f>INDEX('PROGRESS SCHEDULE'!M$15:M$16,1)</f>
        <v>0</v>
      </c>
      <c r="T9" s="123" t="s">
        <v>184</v>
      </c>
      <c r="U9" s="124">
        <f>INDEX('PROGRESS SCHEDULE'!L$17:L$18,1)</f>
        <v>0</v>
      </c>
      <c r="V9" s="123" t="s">
        <v>184</v>
      </c>
      <c r="W9" s="124">
        <f>INDEX('PROGRESS SCHEDULE'!M$17:M$18,1)</f>
        <v>0</v>
      </c>
      <c r="Y9" s="123" t="s">
        <v>184</v>
      </c>
      <c r="Z9" s="124">
        <f>INDEX('PROGRESS SCHEDULE'!L$19:L$20,1)</f>
        <v>0</v>
      </c>
      <c r="AA9" s="123" t="s">
        <v>184</v>
      </c>
      <c r="AB9" s="124">
        <f>INDEX('PROGRESS SCHEDULE'!M$19:M$20,1)</f>
        <v>0</v>
      </c>
      <c r="AD9" s="123" t="s">
        <v>184</v>
      </c>
      <c r="AE9" s="124">
        <f>INDEX('PROGRESS SCHEDULE'!L$21:L$22,1)</f>
        <v>0</v>
      </c>
      <c r="AF9" s="123" t="s">
        <v>184</v>
      </c>
      <c r="AG9" s="124">
        <f>INDEX('PROGRESS SCHEDULE'!M$21:M$22,1)</f>
        <v>0</v>
      </c>
      <c r="AI9" s="123" t="s">
        <v>184</v>
      </c>
      <c r="AJ9" s="124">
        <f>INDEX('PROGRESS SCHEDULE'!L$23:L$24,1)</f>
        <v>0</v>
      </c>
      <c r="AK9" s="123" t="s">
        <v>184</v>
      </c>
      <c r="AL9" s="124">
        <f>INDEX('PROGRESS SCHEDULE'!M$23:M$24,1)</f>
        <v>0</v>
      </c>
      <c r="AN9" s="123" t="s">
        <v>184</v>
      </c>
      <c r="AO9" s="124">
        <f>INDEX('PROGRESS SCHEDULE'!L$25:L$26,1)</f>
        <v>0</v>
      </c>
      <c r="AP9" s="123" t="s">
        <v>184</v>
      </c>
      <c r="AQ9" s="124">
        <f>INDEX('PROGRESS SCHEDULE'!M$25:M$26,1)</f>
        <v>0</v>
      </c>
      <c r="AS9" s="123" t="s">
        <v>184</v>
      </c>
      <c r="AT9" s="124">
        <f>INDEX('PROGRESS SCHEDULE'!L$27:L$28,1)</f>
        <v>0</v>
      </c>
      <c r="AU9" s="123" t="s">
        <v>184</v>
      </c>
      <c r="AV9" s="124">
        <f>INDEX('PROGRESS SCHEDULE'!M$27:M$28,1)</f>
        <v>0</v>
      </c>
      <c r="AX9" s="123" t="s">
        <v>184</v>
      </c>
      <c r="AY9" s="124">
        <f>INDEX('PROGRESS SCHEDULE'!L$29:L$30,1)</f>
        <v>0</v>
      </c>
      <c r="AZ9" s="123" t="s">
        <v>184</v>
      </c>
      <c r="BA9" s="124">
        <f>INDEX('PROGRESS SCHEDULE'!M$29:M$30,1)</f>
        <v>0</v>
      </c>
      <c r="BC9" s="123" t="s">
        <v>184</v>
      </c>
      <c r="BD9" s="124">
        <f>INDEX('PROGRESS SCHEDULE'!L$31:L$32,1)</f>
        <v>0</v>
      </c>
      <c r="BE9" s="123" t="s">
        <v>184</v>
      </c>
      <c r="BF9" s="124">
        <f>INDEX('PROGRESS SCHEDULE'!M$31:M$32,1)</f>
        <v>0</v>
      </c>
      <c r="BH9" s="123" t="s">
        <v>184</v>
      </c>
      <c r="BI9" s="124">
        <f>INDEX('PROGRESS SCHEDULE'!L$33:L$34,1)</f>
        <v>0</v>
      </c>
      <c r="BJ9" s="123" t="s">
        <v>184</v>
      </c>
      <c r="BK9" s="124">
        <f>INDEX('PROGRESS SCHEDULE'!M$33:M$34,1)</f>
        <v>0</v>
      </c>
      <c r="BM9" s="123" t="s">
        <v>184</v>
      </c>
      <c r="BN9" s="124">
        <f>INDEX('PROGRESS SCHEDULE'!L$35:L$36,1)</f>
        <v>0</v>
      </c>
      <c r="BO9" s="123" t="s">
        <v>184</v>
      </c>
      <c r="BP9" s="124">
        <f>INDEX('PROGRESS SCHEDULE'!M$35:M$36,1)</f>
        <v>0</v>
      </c>
      <c r="BR9" s="123" t="s">
        <v>184</v>
      </c>
      <c r="BS9" s="124">
        <f>INDEX('PROGRESS SCHEDULE'!L$37:L$38,1)</f>
        <v>0</v>
      </c>
      <c r="BT9" s="123" t="s">
        <v>184</v>
      </c>
      <c r="BU9" s="124">
        <f>INDEX('PROGRESS SCHEDULE'!M$37:M$38,1)</f>
        <v>0</v>
      </c>
      <c r="BW9" s="123" t="s">
        <v>184</v>
      </c>
      <c r="BX9" s="124">
        <f>INDEX('PROGRESS SCHEDULE'!L$39:L$40,1)</f>
        <v>0</v>
      </c>
      <c r="BY9" s="123" t="s">
        <v>184</v>
      </c>
      <c r="BZ9" s="124">
        <f>INDEX('PROGRESS SCHEDULE'!M$39:M$40,1)</f>
        <v>0</v>
      </c>
      <c r="CB9" s="123" t="s">
        <v>184</v>
      </c>
      <c r="CC9" s="124">
        <f>INDEX('PROGRESS SCHEDULE'!L$41:L$42,1)</f>
        <v>0</v>
      </c>
      <c r="CD9" s="123" t="s">
        <v>184</v>
      </c>
      <c r="CE9" s="124">
        <f>INDEX('PROGRESS SCHEDULE'!M$41:M$42,1)</f>
        <v>0</v>
      </c>
      <c r="CG9" s="123" t="s">
        <v>184</v>
      </c>
      <c r="CH9" s="124">
        <f>INDEX('PROGRESS SCHEDULE'!L$43:L$44,1)</f>
        <v>0</v>
      </c>
      <c r="CI9" s="123" t="s">
        <v>184</v>
      </c>
      <c r="CJ9" s="124">
        <f>INDEX('PROGRESS SCHEDULE'!M$43:M$44,1)</f>
        <v>0</v>
      </c>
      <c r="CL9" s="123" t="s">
        <v>184</v>
      </c>
      <c r="CM9" s="124">
        <f>INDEX('PROGRESS SCHEDULE'!L$45:L$46,1)</f>
        <v>0</v>
      </c>
      <c r="CN9" s="123" t="s">
        <v>184</v>
      </c>
      <c r="CO9" s="124">
        <f>INDEX('PROGRESS SCHEDULE'!M$45:M$46,1)</f>
        <v>0</v>
      </c>
      <c r="CQ9" s="123" t="s">
        <v>184</v>
      </c>
      <c r="CR9" s="124">
        <f>INDEX('PROGRESS SCHEDULE'!L$47:L$48,1)</f>
        <v>0</v>
      </c>
      <c r="CS9" s="123" t="s">
        <v>184</v>
      </c>
      <c r="CT9" s="124">
        <f>INDEX('PROGRESS SCHEDULE'!M$47:M$48,1)</f>
        <v>0</v>
      </c>
      <c r="CV9" s="123" t="s">
        <v>184</v>
      </c>
      <c r="CW9" s="124">
        <f>INDEX('PROGRESS SCHEDULE'!L$49:L$50,1)</f>
        <v>0</v>
      </c>
      <c r="CX9" s="123" t="s">
        <v>184</v>
      </c>
      <c r="CY9" s="124">
        <f>INDEX('PROGRESS SCHEDULE'!M$49:M$50,1)</f>
        <v>0</v>
      </c>
      <c r="DA9" s="123" t="s">
        <v>184</v>
      </c>
      <c r="DB9" s="124">
        <f>INDEX('PROGRESS SCHEDULE'!L$51:L$52,1)</f>
        <v>0</v>
      </c>
      <c r="DC9" s="123" t="s">
        <v>184</v>
      </c>
      <c r="DD9" s="124">
        <f>INDEX('PROGRESS SCHEDULE'!M$51:M$52,1)</f>
        <v>0</v>
      </c>
      <c r="DF9" s="123" t="s">
        <v>184</v>
      </c>
      <c r="DG9" s="124">
        <f>INDEX('PROGRESS SCHEDULE'!L$53:L$54,1)</f>
        <v>0</v>
      </c>
      <c r="DH9" s="123" t="s">
        <v>184</v>
      </c>
      <c r="DI9" s="124">
        <f>INDEX('PROGRESS SCHEDULE'!M$53:M$54,1)</f>
        <v>0</v>
      </c>
      <c r="DK9" s="123" t="s">
        <v>184</v>
      </c>
      <c r="DL9" s="124">
        <f>INDEX('PROGRESS SCHEDULE'!L$55:L$56,1)</f>
        <v>0</v>
      </c>
      <c r="DM9" s="123" t="s">
        <v>184</v>
      </c>
      <c r="DN9" s="124">
        <f>INDEX('PROGRESS SCHEDULE'!M$55:M$56,1)</f>
        <v>0</v>
      </c>
      <c r="DP9" s="123" t="s">
        <v>184</v>
      </c>
      <c r="DQ9" s="124">
        <f>INDEX('PROGRESS SCHEDULE'!L$57:L$58,1)</f>
        <v>0</v>
      </c>
      <c r="DR9" s="123" t="s">
        <v>184</v>
      </c>
      <c r="DS9" s="124">
        <f>INDEX('PROGRESS SCHEDULE'!M$57:M$58,1)</f>
        <v>0</v>
      </c>
      <c r="DU9" s="123" t="s">
        <v>184</v>
      </c>
      <c r="DV9" s="124">
        <f>INDEX('PROGRESS SCHEDULE'!L$59:L$60,1)</f>
        <v>0</v>
      </c>
      <c r="DW9" s="123" t="s">
        <v>184</v>
      </c>
      <c r="DX9" s="124">
        <f>INDEX('PROGRESS SCHEDULE'!M$59:M$60,1)</f>
        <v>0</v>
      </c>
      <c r="DZ9" s="123" t="s">
        <v>184</v>
      </c>
      <c r="EA9" s="124">
        <f>INDEX('PROGRESS SCHEDULE'!L$61:L$62,1)</f>
        <v>0</v>
      </c>
      <c r="EB9" s="123" t="s">
        <v>184</v>
      </c>
      <c r="EC9" s="124">
        <f>INDEX('PROGRESS SCHEDULE'!M$61:M$62,1)</f>
        <v>0</v>
      </c>
      <c r="EE9" s="123" t="s">
        <v>184</v>
      </c>
      <c r="EF9" s="124">
        <f>INDEX('PROGRESS SCHEDULE'!L$63:L$64,1)</f>
        <v>0</v>
      </c>
      <c r="EG9" s="123" t="s">
        <v>184</v>
      </c>
      <c r="EH9" s="124">
        <f>INDEX('PROGRESS SCHEDULE'!M$63:M$64,1)</f>
        <v>0</v>
      </c>
      <c r="EJ9" s="123" t="s">
        <v>184</v>
      </c>
      <c r="EK9" s="124">
        <f>INDEX('PROGRESS SCHEDULE'!L$65:L$66,1)</f>
        <v>0</v>
      </c>
      <c r="EL9" s="123" t="s">
        <v>184</v>
      </c>
      <c r="EM9" s="124">
        <f>INDEX('PROGRESS SCHEDULE'!M$65:M$66,1)</f>
        <v>0</v>
      </c>
      <c r="EO9" s="123" t="s">
        <v>184</v>
      </c>
      <c r="EP9" s="124">
        <f>INDEX('PROGRESS SCHEDULE'!L$67:L$68,1)</f>
        <v>0</v>
      </c>
      <c r="EQ9" s="123" t="s">
        <v>184</v>
      </c>
      <c r="ER9" s="124">
        <f>INDEX('PROGRESS SCHEDULE'!M$67:M$68,1)</f>
        <v>0</v>
      </c>
      <c r="ET9" s="123" t="s">
        <v>184</v>
      </c>
      <c r="EU9" s="124">
        <f>INDEX('PROGRESS SCHEDULE'!L$69:L$70,1)</f>
        <v>0</v>
      </c>
      <c r="EV9" s="123" t="s">
        <v>184</v>
      </c>
      <c r="EW9" s="124">
        <f>INDEX('PROGRESS SCHEDULE'!M$69:M$70,1)</f>
        <v>0</v>
      </c>
      <c r="EY9" s="123" t="s">
        <v>184</v>
      </c>
      <c r="EZ9" s="124">
        <f>INDEX('PROGRESS SCHEDULE'!L$71:L$72,1)</f>
        <v>0</v>
      </c>
      <c r="FA9" s="123" t="s">
        <v>184</v>
      </c>
      <c r="FB9" s="124">
        <f>INDEX('PROGRESS SCHEDULE'!M$71:M$72,1)</f>
        <v>0</v>
      </c>
      <c r="FD9" s="123" t="s">
        <v>184</v>
      </c>
      <c r="FE9" s="124">
        <f>INDEX('PROGRESS SCHEDULE'!L$73:L$74,1)</f>
        <v>0</v>
      </c>
      <c r="FF9" s="123" t="s">
        <v>184</v>
      </c>
      <c r="FG9" s="124">
        <f>INDEX('PROGRESS SCHEDULE'!M$73:M$74,1)</f>
        <v>0</v>
      </c>
      <c r="FI9" s="123" t="s">
        <v>184</v>
      </c>
      <c r="FJ9" s="124">
        <f>INDEX('PROGRESS SCHEDULE'!L$75:L$76,1)</f>
        <v>0</v>
      </c>
      <c r="FK9" s="123" t="s">
        <v>184</v>
      </c>
      <c r="FL9" s="124">
        <f>INDEX('PROGRESS SCHEDULE'!M$75:M$76,1)</f>
        <v>0</v>
      </c>
      <c r="FN9" s="123" t="s">
        <v>184</v>
      </c>
      <c r="FO9" s="124">
        <f>INDEX('PROGRESS SCHEDULE'!L$77:L$78,1)</f>
        <v>0</v>
      </c>
      <c r="FP9" s="123" t="s">
        <v>184</v>
      </c>
      <c r="FQ9" s="124">
        <f>INDEX('PROGRESS SCHEDULE'!M$77:M$78,1)</f>
        <v>0</v>
      </c>
      <c r="FS9" s="123" t="s">
        <v>184</v>
      </c>
      <c r="FT9" s="124">
        <f>INDEX('PROGRESS SCHEDULE'!L$79:L$80,1)</f>
        <v>0</v>
      </c>
      <c r="FU9" s="123" t="s">
        <v>184</v>
      </c>
      <c r="FV9" s="124">
        <f>INDEX('PROGRESS SCHEDULE'!M$79:M$80,1)</f>
        <v>0</v>
      </c>
      <c r="FX9" s="123" t="s">
        <v>184</v>
      </c>
      <c r="FY9" s="124">
        <f>INDEX('PROGRESS SCHEDULE'!L$81:L$82,1)</f>
        <v>0</v>
      </c>
      <c r="FZ9" s="123" t="s">
        <v>184</v>
      </c>
      <c r="GA9" s="124">
        <f>INDEX('PROGRESS SCHEDULE'!M$81:M$82,1)</f>
        <v>0</v>
      </c>
      <c r="GC9" s="123" t="s">
        <v>184</v>
      </c>
      <c r="GD9" s="124">
        <f>INDEX('PROGRESS SCHEDULE'!L$83:L$84,1)</f>
        <v>0</v>
      </c>
      <c r="GE9" s="123" t="s">
        <v>184</v>
      </c>
      <c r="GF9" s="124">
        <f>INDEX('PROGRESS SCHEDULE'!M$83:M$84,1)</f>
        <v>0</v>
      </c>
      <c r="GH9" s="123" t="s">
        <v>184</v>
      </c>
      <c r="GI9" s="124">
        <f>INDEX('PROGRESS SCHEDULE'!L$85:L$86,1)</f>
        <v>0</v>
      </c>
      <c r="GJ9" s="123" t="s">
        <v>184</v>
      </c>
      <c r="GK9" s="124">
        <f>INDEX('PROGRESS SCHEDULE'!M$85:M$86,1)</f>
        <v>0</v>
      </c>
      <c r="GM9" s="123" t="s">
        <v>184</v>
      </c>
      <c r="GN9" s="124">
        <f>INDEX('PROGRESS SCHEDULE'!L$87:L$88,1)</f>
        <v>0</v>
      </c>
      <c r="GO9" s="123" t="s">
        <v>184</v>
      </c>
      <c r="GP9" s="124">
        <f>INDEX('PROGRESS SCHEDULE'!M$87:M$88,1)</f>
        <v>0</v>
      </c>
      <c r="GR9" s="123" t="s">
        <v>184</v>
      </c>
      <c r="GS9" s="124">
        <f>INDEX('PROGRESS SCHEDULE'!L$89:L$90,1)</f>
        <v>0</v>
      </c>
      <c r="GT9" s="123" t="s">
        <v>184</v>
      </c>
      <c r="GU9" s="124">
        <f>INDEX('PROGRESS SCHEDULE'!M$89:M$90,1)</f>
        <v>0</v>
      </c>
      <c r="GW9" s="123" t="s">
        <v>184</v>
      </c>
      <c r="GX9" s="124">
        <f>INDEX('PROGRESS SCHEDULE'!L$91:L$92,1)</f>
        <v>0</v>
      </c>
      <c r="GY9" s="123" t="s">
        <v>184</v>
      </c>
      <c r="GZ9" s="124">
        <f>INDEX('PROGRESS SCHEDULE'!M$91:M$92,1)</f>
        <v>0</v>
      </c>
      <c r="HB9" s="123" t="s">
        <v>184</v>
      </c>
      <c r="HC9" s="124">
        <f>INDEX('PROGRESS SCHEDULE'!L$93:L$94,1)</f>
        <v>0</v>
      </c>
      <c r="HD9" s="123" t="s">
        <v>184</v>
      </c>
      <c r="HE9" s="124">
        <f>INDEX('PROGRESS SCHEDULE'!M$93:M$94,1)</f>
        <v>0</v>
      </c>
      <c r="HG9" s="123" t="s">
        <v>184</v>
      </c>
      <c r="HH9" s="124">
        <f>INDEX('PROGRESS SCHEDULE'!L$95:L$96,1)</f>
        <v>0</v>
      </c>
      <c r="HI9" s="123" t="s">
        <v>184</v>
      </c>
      <c r="HJ9" s="124">
        <f>INDEX('PROGRESS SCHEDULE'!M$95:M$96,1)</f>
        <v>0</v>
      </c>
    </row>
    <row r="10" spans="1:218" ht="13" x14ac:dyDescent="0.3">
      <c r="A10" s="125">
        <v>2</v>
      </c>
      <c r="B10" s="407">
        <f>'WORK SHEET'!B20</f>
        <v>0</v>
      </c>
      <c r="C10" s="242"/>
      <c r="D10" s="242"/>
      <c r="E10" s="242"/>
      <c r="F10" s="242"/>
      <c r="G10" s="408"/>
      <c r="H10" s="126" t="e">
        <f>'WORK SHEET'!H20</f>
        <v>#DIV/0!</v>
      </c>
      <c r="I10" s="127">
        <f>VLOOKUP($M$3,T8:U49,2,FALSE)</f>
        <v>0</v>
      </c>
      <c r="J10" s="127">
        <f>VLOOKUP($M$3,V8:W49,2,FALSE)</f>
        <v>0</v>
      </c>
      <c r="K10" s="128">
        <f t="shared" si="0"/>
        <v>0</v>
      </c>
      <c r="L10" s="163"/>
      <c r="M10" s="163"/>
      <c r="O10" s="123" t="s">
        <v>185</v>
      </c>
      <c r="P10" s="124">
        <f>SUM('PROGRESS SCHEDULE'!$L$15:M$15)</f>
        <v>0</v>
      </c>
      <c r="Q10" s="123" t="s">
        <v>185</v>
      </c>
      <c r="R10" s="124">
        <f>INDEX('PROGRESS SCHEDULE'!N$15:N$16,1)</f>
        <v>0</v>
      </c>
      <c r="T10" s="123" t="s">
        <v>185</v>
      </c>
      <c r="U10" s="124">
        <f>SUM('PROGRESS SCHEDULE'!$L$17:M$17)</f>
        <v>0</v>
      </c>
      <c r="V10" s="123" t="s">
        <v>185</v>
      </c>
      <c r="W10" s="124">
        <f>INDEX('PROGRESS SCHEDULE'!N$17:N$18,1)</f>
        <v>0</v>
      </c>
      <c r="Y10" s="123" t="s">
        <v>185</v>
      </c>
      <c r="Z10" s="124">
        <f>SUM('PROGRESS SCHEDULE'!$L$19:M$19)</f>
        <v>0</v>
      </c>
      <c r="AA10" s="123" t="s">
        <v>185</v>
      </c>
      <c r="AB10" s="124">
        <f>INDEX('PROGRESS SCHEDULE'!N$19:N$20,1)</f>
        <v>0</v>
      </c>
      <c r="AD10" s="123" t="s">
        <v>185</v>
      </c>
      <c r="AE10" s="124">
        <f>SUM('PROGRESS SCHEDULE'!$L$21:M$21)</f>
        <v>0</v>
      </c>
      <c r="AF10" s="123" t="s">
        <v>185</v>
      </c>
      <c r="AG10" s="124">
        <f>INDEX('PROGRESS SCHEDULE'!N$21:N$22,1)</f>
        <v>0</v>
      </c>
      <c r="AI10" s="123" t="s">
        <v>185</v>
      </c>
      <c r="AJ10" s="124">
        <f>SUM('PROGRESS SCHEDULE'!$L$23:M$23)</f>
        <v>0</v>
      </c>
      <c r="AK10" s="123" t="s">
        <v>185</v>
      </c>
      <c r="AL10" s="124">
        <f>INDEX('PROGRESS SCHEDULE'!N$23:N$24,1)</f>
        <v>0</v>
      </c>
      <c r="AN10" s="123" t="s">
        <v>185</v>
      </c>
      <c r="AO10" s="124">
        <f>SUM('PROGRESS SCHEDULE'!$L$25:M$25)</f>
        <v>0</v>
      </c>
      <c r="AP10" s="123" t="s">
        <v>185</v>
      </c>
      <c r="AQ10" s="124">
        <f>INDEX('PROGRESS SCHEDULE'!N$25:N$26,1)</f>
        <v>0</v>
      </c>
      <c r="AS10" s="123" t="s">
        <v>185</v>
      </c>
      <c r="AT10" s="124">
        <f>SUM('PROGRESS SCHEDULE'!$L$27:M$27)</f>
        <v>0</v>
      </c>
      <c r="AU10" s="123" t="s">
        <v>185</v>
      </c>
      <c r="AV10" s="124">
        <f>INDEX('PROGRESS SCHEDULE'!N$27:N$28,1)</f>
        <v>0</v>
      </c>
      <c r="AX10" s="123" t="s">
        <v>185</v>
      </c>
      <c r="AY10" s="124">
        <f>SUM('PROGRESS SCHEDULE'!$L$29:M$29)</f>
        <v>0</v>
      </c>
      <c r="AZ10" s="123" t="s">
        <v>185</v>
      </c>
      <c r="BA10" s="124">
        <f>INDEX('PROGRESS SCHEDULE'!N$29:N$30,1)</f>
        <v>0</v>
      </c>
      <c r="BC10" s="123" t="s">
        <v>185</v>
      </c>
      <c r="BD10" s="124">
        <f>SUM('PROGRESS SCHEDULE'!$L$31:M$31)</f>
        <v>0</v>
      </c>
      <c r="BE10" s="123" t="s">
        <v>185</v>
      </c>
      <c r="BF10" s="124">
        <f>INDEX('PROGRESS SCHEDULE'!N$31:N$32,1)</f>
        <v>0</v>
      </c>
      <c r="BH10" s="123" t="s">
        <v>185</v>
      </c>
      <c r="BI10" s="124">
        <f>SUM('PROGRESS SCHEDULE'!$L$33:M$33)</f>
        <v>0</v>
      </c>
      <c r="BJ10" s="123" t="s">
        <v>185</v>
      </c>
      <c r="BK10" s="124">
        <f>INDEX('PROGRESS SCHEDULE'!N$33:N$34,1)</f>
        <v>0</v>
      </c>
      <c r="BM10" s="123" t="s">
        <v>185</v>
      </c>
      <c r="BN10" s="124">
        <f>SUM('PROGRESS SCHEDULE'!$L$35:M$35)</f>
        <v>0</v>
      </c>
      <c r="BO10" s="123" t="s">
        <v>185</v>
      </c>
      <c r="BP10" s="124">
        <f>INDEX('PROGRESS SCHEDULE'!N$35:N$36,1)</f>
        <v>0</v>
      </c>
      <c r="BR10" s="123" t="s">
        <v>185</v>
      </c>
      <c r="BS10" s="124">
        <f>SUM('PROGRESS SCHEDULE'!$L$37:M$37)</f>
        <v>0</v>
      </c>
      <c r="BT10" s="123" t="s">
        <v>185</v>
      </c>
      <c r="BU10" s="124">
        <f>INDEX('PROGRESS SCHEDULE'!N$37:N$38,1)</f>
        <v>0</v>
      </c>
      <c r="BW10" s="123" t="s">
        <v>185</v>
      </c>
      <c r="BX10" s="124">
        <f>SUM('PROGRESS SCHEDULE'!$L$39:M$39)</f>
        <v>0</v>
      </c>
      <c r="BY10" s="123" t="s">
        <v>185</v>
      </c>
      <c r="BZ10" s="124">
        <f>INDEX('PROGRESS SCHEDULE'!N$39:N$40,1)</f>
        <v>0</v>
      </c>
      <c r="CB10" s="123" t="s">
        <v>185</v>
      </c>
      <c r="CC10" s="124">
        <f>SUM('PROGRESS SCHEDULE'!$L$41:M$41)</f>
        <v>0</v>
      </c>
      <c r="CD10" s="123" t="s">
        <v>185</v>
      </c>
      <c r="CE10" s="124">
        <f>INDEX('PROGRESS SCHEDULE'!N$41:N$42,1)</f>
        <v>0</v>
      </c>
      <c r="CG10" s="123" t="s">
        <v>185</v>
      </c>
      <c r="CH10" s="124">
        <f>SUM('PROGRESS SCHEDULE'!$L$43:M$43)</f>
        <v>0</v>
      </c>
      <c r="CI10" s="123" t="s">
        <v>185</v>
      </c>
      <c r="CJ10" s="124">
        <f>INDEX('PROGRESS SCHEDULE'!N$43:N$44,1)</f>
        <v>0</v>
      </c>
      <c r="CL10" s="123" t="s">
        <v>185</v>
      </c>
      <c r="CM10" s="124">
        <f>SUM('PROGRESS SCHEDULE'!$L$45:M$45)</f>
        <v>0</v>
      </c>
      <c r="CN10" s="123" t="s">
        <v>185</v>
      </c>
      <c r="CO10" s="124">
        <f>INDEX('PROGRESS SCHEDULE'!N$45:N$46,1)</f>
        <v>0</v>
      </c>
      <c r="CQ10" s="123" t="s">
        <v>185</v>
      </c>
      <c r="CR10" s="124">
        <f>SUM('PROGRESS SCHEDULE'!$L$47:M$47)</f>
        <v>0</v>
      </c>
      <c r="CS10" s="123" t="s">
        <v>185</v>
      </c>
      <c r="CT10" s="124">
        <f>INDEX('PROGRESS SCHEDULE'!N$47:N$48,1)</f>
        <v>0</v>
      </c>
      <c r="CV10" s="123" t="s">
        <v>185</v>
      </c>
      <c r="CW10" s="124">
        <f>SUM('PROGRESS SCHEDULE'!$L$49:M$49)</f>
        <v>0</v>
      </c>
      <c r="CX10" s="123" t="s">
        <v>185</v>
      </c>
      <c r="CY10" s="124">
        <f>INDEX('PROGRESS SCHEDULE'!N$49:N$50,1)</f>
        <v>0</v>
      </c>
      <c r="DA10" s="123" t="s">
        <v>185</v>
      </c>
      <c r="DB10" s="124">
        <f>SUM('PROGRESS SCHEDULE'!$L$51:M$51)</f>
        <v>0</v>
      </c>
      <c r="DC10" s="123" t="s">
        <v>185</v>
      </c>
      <c r="DD10" s="124">
        <f>INDEX('PROGRESS SCHEDULE'!N$51:N$52,1)</f>
        <v>0</v>
      </c>
      <c r="DF10" s="123" t="s">
        <v>185</v>
      </c>
      <c r="DG10" s="124">
        <f>SUM('PROGRESS SCHEDULE'!$L$53:M$53)</f>
        <v>0</v>
      </c>
      <c r="DH10" s="123" t="s">
        <v>185</v>
      </c>
      <c r="DI10" s="124">
        <f>INDEX('PROGRESS SCHEDULE'!N$53:N$54,1)</f>
        <v>0</v>
      </c>
      <c r="DK10" s="123" t="s">
        <v>185</v>
      </c>
      <c r="DL10" s="124">
        <f>SUM('PROGRESS SCHEDULE'!$L$55:M$55)</f>
        <v>0</v>
      </c>
      <c r="DM10" s="123" t="s">
        <v>185</v>
      </c>
      <c r="DN10" s="124">
        <f>INDEX('PROGRESS SCHEDULE'!N$55:N$56,1)</f>
        <v>0</v>
      </c>
      <c r="DP10" s="123" t="s">
        <v>185</v>
      </c>
      <c r="DQ10" s="124">
        <f>SUM('PROGRESS SCHEDULE'!$L$57:M$57)</f>
        <v>0</v>
      </c>
      <c r="DR10" s="123" t="s">
        <v>185</v>
      </c>
      <c r="DS10" s="124">
        <f>INDEX('PROGRESS SCHEDULE'!N$57:N$58,1)</f>
        <v>0</v>
      </c>
      <c r="DU10" s="123" t="s">
        <v>185</v>
      </c>
      <c r="DV10" s="124">
        <f>SUM('PROGRESS SCHEDULE'!$L$59:M$59)</f>
        <v>0</v>
      </c>
      <c r="DW10" s="123" t="s">
        <v>185</v>
      </c>
      <c r="DX10" s="124">
        <f>INDEX('PROGRESS SCHEDULE'!N$59:N$60,1)</f>
        <v>0</v>
      </c>
      <c r="DZ10" s="123" t="s">
        <v>185</v>
      </c>
      <c r="EA10" s="124">
        <f>SUM('PROGRESS SCHEDULE'!$L$61:M$61)</f>
        <v>0</v>
      </c>
      <c r="EB10" s="123" t="s">
        <v>185</v>
      </c>
      <c r="EC10" s="124">
        <f>INDEX('PROGRESS SCHEDULE'!N$61:N$62,1)</f>
        <v>0</v>
      </c>
      <c r="EE10" s="123" t="s">
        <v>185</v>
      </c>
      <c r="EF10" s="124">
        <f>SUM('PROGRESS SCHEDULE'!$L$63:M$63)</f>
        <v>0</v>
      </c>
      <c r="EG10" s="123" t="s">
        <v>185</v>
      </c>
      <c r="EH10" s="124">
        <f>INDEX('PROGRESS SCHEDULE'!N$63:N$64,1)</f>
        <v>0</v>
      </c>
      <c r="EJ10" s="123" t="s">
        <v>185</v>
      </c>
      <c r="EK10" s="124">
        <f>SUM('PROGRESS SCHEDULE'!$L$65:M$65)</f>
        <v>0</v>
      </c>
      <c r="EL10" s="123" t="s">
        <v>185</v>
      </c>
      <c r="EM10" s="124">
        <f>INDEX('PROGRESS SCHEDULE'!N$65:N$66,1)</f>
        <v>0</v>
      </c>
      <c r="EO10" s="123" t="s">
        <v>185</v>
      </c>
      <c r="EP10" s="124">
        <f>SUM('PROGRESS SCHEDULE'!$L$67:M$67)</f>
        <v>0</v>
      </c>
      <c r="EQ10" s="123" t="s">
        <v>185</v>
      </c>
      <c r="ER10" s="124">
        <f>INDEX('PROGRESS SCHEDULE'!N$67:N$68,1)</f>
        <v>0</v>
      </c>
      <c r="ET10" s="123" t="s">
        <v>185</v>
      </c>
      <c r="EU10" s="124">
        <f>SUM('PROGRESS SCHEDULE'!$L$69:M$69)</f>
        <v>0</v>
      </c>
      <c r="EV10" s="123" t="s">
        <v>185</v>
      </c>
      <c r="EW10" s="124">
        <f>INDEX('PROGRESS SCHEDULE'!N$69:N$70,1)</f>
        <v>0</v>
      </c>
      <c r="EY10" s="123" t="s">
        <v>185</v>
      </c>
      <c r="EZ10" s="124">
        <f>SUM('PROGRESS SCHEDULE'!$L$71:M$71)</f>
        <v>0</v>
      </c>
      <c r="FA10" s="123" t="s">
        <v>185</v>
      </c>
      <c r="FB10" s="124">
        <f>INDEX('PROGRESS SCHEDULE'!N$71:N$72,1)</f>
        <v>0</v>
      </c>
      <c r="FD10" s="123" t="s">
        <v>185</v>
      </c>
      <c r="FE10" s="124">
        <f>SUM('PROGRESS SCHEDULE'!$L$73:M$73)</f>
        <v>0</v>
      </c>
      <c r="FF10" s="123" t="s">
        <v>185</v>
      </c>
      <c r="FG10" s="124">
        <f>INDEX('PROGRESS SCHEDULE'!N$73:N$74,1)</f>
        <v>0</v>
      </c>
      <c r="FI10" s="123" t="s">
        <v>185</v>
      </c>
      <c r="FJ10" s="124">
        <f>SUM('PROGRESS SCHEDULE'!$L$75:M$75)</f>
        <v>0</v>
      </c>
      <c r="FK10" s="123" t="s">
        <v>185</v>
      </c>
      <c r="FL10" s="124">
        <f>INDEX('PROGRESS SCHEDULE'!N$75:N$76,1)</f>
        <v>0</v>
      </c>
      <c r="FN10" s="123" t="s">
        <v>185</v>
      </c>
      <c r="FO10" s="124">
        <f>SUM('PROGRESS SCHEDULE'!$L$77:M$77)</f>
        <v>0</v>
      </c>
      <c r="FP10" s="123" t="s">
        <v>185</v>
      </c>
      <c r="FQ10" s="124">
        <f>INDEX('PROGRESS SCHEDULE'!N$77:N$78,1)</f>
        <v>0</v>
      </c>
      <c r="FS10" s="123" t="s">
        <v>185</v>
      </c>
      <c r="FT10" s="124">
        <f>SUM('PROGRESS SCHEDULE'!$L$79:M$79)</f>
        <v>0</v>
      </c>
      <c r="FU10" s="123" t="s">
        <v>185</v>
      </c>
      <c r="FV10" s="124">
        <f>INDEX('PROGRESS SCHEDULE'!N$79:N$80,1)</f>
        <v>0</v>
      </c>
      <c r="FX10" s="123" t="s">
        <v>185</v>
      </c>
      <c r="FY10" s="124">
        <f>SUM('PROGRESS SCHEDULE'!$L$81:M$81)</f>
        <v>0</v>
      </c>
      <c r="FZ10" s="123" t="s">
        <v>185</v>
      </c>
      <c r="GA10" s="124">
        <f>INDEX('PROGRESS SCHEDULE'!N$81:N$82,1)</f>
        <v>0</v>
      </c>
      <c r="GC10" s="123" t="s">
        <v>185</v>
      </c>
      <c r="GD10" s="124">
        <f>SUM('PROGRESS SCHEDULE'!$L$83:M$83)</f>
        <v>0</v>
      </c>
      <c r="GE10" s="123" t="s">
        <v>185</v>
      </c>
      <c r="GF10" s="124">
        <f>INDEX('PROGRESS SCHEDULE'!N$83:N$84,1)</f>
        <v>0</v>
      </c>
      <c r="GH10" s="123" t="s">
        <v>185</v>
      </c>
      <c r="GI10" s="124">
        <f>SUM('PROGRESS SCHEDULE'!$L$85:M$85)</f>
        <v>0</v>
      </c>
      <c r="GJ10" s="123" t="s">
        <v>185</v>
      </c>
      <c r="GK10" s="124">
        <f>INDEX('PROGRESS SCHEDULE'!N$85:N$86,1)</f>
        <v>0</v>
      </c>
      <c r="GM10" s="123" t="s">
        <v>185</v>
      </c>
      <c r="GN10" s="124">
        <f>SUM('PROGRESS SCHEDULE'!$L$87:M$87)</f>
        <v>0</v>
      </c>
      <c r="GO10" s="123" t="s">
        <v>185</v>
      </c>
      <c r="GP10" s="124">
        <f>INDEX('PROGRESS SCHEDULE'!N$87:N$88,1)</f>
        <v>0</v>
      </c>
      <c r="GR10" s="123" t="s">
        <v>185</v>
      </c>
      <c r="GS10" s="124">
        <f>SUM('PROGRESS SCHEDULE'!$L$89:M$89)</f>
        <v>0</v>
      </c>
      <c r="GT10" s="123" t="s">
        <v>185</v>
      </c>
      <c r="GU10" s="124">
        <f>INDEX('PROGRESS SCHEDULE'!N$89:N$90,1)</f>
        <v>0</v>
      </c>
      <c r="GW10" s="123" t="s">
        <v>185</v>
      </c>
      <c r="GX10" s="124">
        <f>SUM('PROGRESS SCHEDULE'!$L$91:M$91)</f>
        <v>0</v>
      </c>
      <c r="GY10" s="123" t="s">
        <v>185</v>
      </c>
      <c r="GZ10" s="124">
        <f>INDEX('PROGRESS SCHEDULE'!N$91:N$92,1)</f>
        <v>0</v>
      </c>
      <c r="HB10" s="123" t="s">
        <v>185</v>
      </c>
      <c r="HC10" s="124">
        <f>SUM('PROGRESS SCHEDULE'!$L$93:M$93)</f>
        <v>0</v>
      </c>
      <c r="HD10" s="123" t="s">
        <v>185</v>
      </c>
      <c r="HE10" s="124">
        <f>INDEX('PROGRESS SCHEDULE'!N$93:N$94,1)</f>
        <v>0</v>
      </c>
      <c r="HG10" s="123" t="s">
        <v>185</v>
      </c>
      <c r="HH10" s="124">
        <f>SUM('PROGRESS SCHEDULE'!$L$95:M$95)</f>
        <v>0</v>
      </c>
      <c r="HI10" s="123" t="s">
        <v>185</v>
      </c>
      <c r="HJ10" s="124">
        <f>INDEX('PROGRESS SCHEDULE'!N$95:N$96,1)</f>
        <v>0</v>
      </c>
    </row>
    <row r="11" spans="1:218" ht="13" x14ac:dyDescent="0.3">
      <c r="A11" s="125">
        <v>3</v>
      </c>
      <c r="B11" s="407">
        <f>'WORK SHEET'!B21</f>
        <v>0</v>
      </c>
      <c r="C11" s="242"/>
      <c r="D11" s="242"/>
      <c r="E11" s="242"/>
      <c r="F11" s="242"/>
      <c r="G11" s="408"/>
      <c r="H11" s="126" t="e">
        <f>'WORK SHEET'!H21</f>
        <v>#DIV/0!</v>
      </c>
      <c r="I11" s="127">
        <f>VLOOKUP($M$3,Y8:Z49,2,FALSE)</f>
        <v>0</v>
      </c>
      <c r="J11" s="127">
        <f>VLOOKUP($M$3,AA8:AB49,2,FALSE)</f>
        <v>0</v>
      </c>
      <c r="K11" s="128">
        <f t="shared" si="0"/>
        <v>0</v>
      </c>
      <c r="L11" s="163"/>
      <c r="M11" s="163"/>
      <c r="O11" s="123" t="s">
        <v>186</v>
      </c>
      <c r="P11" s="124">
        <f>SUM('PROGRESS SCHEDULE'!$L$15:N$15)</f>
        <v>0</v>
      </c>
      <c r="Q11" s="123" t="s">
        <v>186</v>
      </c>
      <c r="R11" s="124">
        <f>INDEX('PROGRESS SCHEDULE'!O$15:O$16,1)</f>
        <v>0</v>
      </c>
      <c r="T11" s="123" t="s">
        <v>186</v>
      </c>
      <c r="U11" s="124">
        <f>SUM('PROGRESS SCHEDULE'!$L$17:N$17)</f>
        <v>0</v>
      </c>
      <c r="V11" s="123" t="s">
        <v>186</v>
      </c>
      <c r="W11" s="124">
        <f>INDEX('PROGRESS SCHEDULE'!O$17:O$18,1)</f>
        <v>0</v>
      </c>
      <c r="Y11" s="123" t="s">
        <v>186</v>
      </c>
      <c r="Z11" s="124">
        <f>SUM('PROGRESS SCHEDULE'!$L$19:N$19)</f>
        <v>0</v>
      </c>
      <c r="AA11" s="123" t="s">
        <v>186</v>
      </c>
      <c r="AB11" s="124">
        <f>INDEX('PROGRESS SCHEDULE'!O$19:O$20,1)</f>
        <v>0</v>
      </c>
      <c r="AD11" s="123" t="s">
        <v>186</v>
      </c>
      <c r="AE11" s="124">
        <f>SUM('PROGRESS SCHEDULE'!$L$21:N$21)</f>
        <v>0</v>
      </c>
      <c r="AF11" s="123" t="s">
        <v>186</v>
      </c>
      <c r="AG11" s="124">
        <f>INDEX('PROGRESS SCHEDULE'!O$21:O$22,1)</f>
        <v>0</v>
      </c>
      <c r="AI11" s="123" t="s">
        <v>186</v>
      </c>
      <c r="AJ11" s="124">
        <f>SUM('PROGRESS SCHEDULE'!$L$23:N$23)</f>
        <v>0</v>
      </c>
      <c r="AK11" s="123" t="s">
        <v>186</v>
      </c>
      <c r="AL11" s="124">
        <f>INDEX('PROGRESS SCHEDULE'!O$23:O$24,1)</f>
        <v>0</v>
      </c>
      <c r="AN11" s="123" t="s">
        <v>186</v>
      </c>
      <c r="AO11" s="124">
        <f>SUM('PROGRESS SCHEDULE'!$L$25:N$25)</f>
        <v>0</v>
      </c>
      <c r="AP11" s="123" t="s">
        <v>186</v>
      </c>
      <c r="AQ11" s="124">
        <f>INDEX('PROGRESS SCHEDULE'!O$25:O$26,1)</f>
        <v>0</v>
      </c>
      <c r="AS11" s="123" t="s">
        <v>186</v>
      </c>
      <c r="AT11" s="124">
        <f>SUM('PROGRESS SCHEDULE'!$L$27:N$27)</f>
        <v>0</v>
      </c>
      <c r="AU11" s="123" t="s">
        <v>186</v>
      </c>
      <c r="AV11" s="124">
        <f>INDEX('PROGRESS SCHEDULE'!O$27:O$28,1)</f>
        <v>0</v>
      </c>
      <c r="AX11" s="123" t="s">
        <v>186</v>
      </c>
      <c r="AY11" s="124">
        <f>SUM('PROGRESS SCHEDULE'!$L$29:N$29)</f>
        <v>0</v>
      </c>
      <c r="AZ11" s="123" t="s">
        <v>186</v>
      </c>
      <c r="BA11" s="124">
        <f>INDEX('PROGRESS SCHEDULE'!O$29:O$30,1)</f>
        <v>0</v>
      </c>
      <c r="BC11" s="123" t="s">
        <v>186</v>
      </c>
      <c r="BD11" s="124">
        <f>SUM('PROGRESS SCHEDULE'!$L$31:N$31)</f>
        <v>0</v>
      </c>
      <c r="BE11" s="123" t="s">
        <v>186</v>
      </c>
      <c r="BF11" s="124">
        <f>INDEX('PROGRESS SCHEDULE'!O$31:O$32,1)</f>
        <v>0</v>
      </c>
      <c r="BH11" s="123" t="s">
        <v>186</v>
      </c>
      <c r="BI11" s="124">
        <f>SUM('PROGRESS SCHEDULE'!$L$33:N$33)</f>
        <v>0</v>
      </c>
      <c r="BJ11" s="123" t="s">
        <v>186</v>
      </c>
      <c r="BK11" s="124">
        <f>INDEX('PROGRESS SCHEDULE'!O$33:O$34,1)</f>
        <v>0</v>
      </c>
      <c r="BM11" s="123" t="s">
        <v>186</v>
      </c>
      <c r="BN11" s="124">
        <f>SUM('PROGRESS SCHEDULE'!$L$35:N$35)</f>
        <v>0</v>
      </c>
      <c r="BO11" s="123" t="s">
        <v>186</v>
      </c>
      <c r="BP11" s="124">
        <f>INDEX('PROGRESS SCHEDULE'!O$35:O$36,1)</f>
        <v>0</v>
      </c>
      <c r="BR11" s="123" t="s">
        <v>186</v>
      </c>
      <c r="BS11" s="124">
        <f>SUM('PROGRESS SCHEDULE'!$L$37:N$37)</f>
        <v>0</v>
      </c>
      <c r="BT11" s="123" t="s">
        <v>186</v>
      </c>
      <c r="BU11" s="124">
        <f>INDEX('PROGRESS SCHEDULE'!O$37:O$38,1)</f>
        <v>0</v>
      </c>
      <c r="BW11" s="123" t="s">
        <v>186</v>
      </c>
      <c r="BX11" s="124">
        <f>SUM('PROGRESS SCHEDULE'!$L$39:N$39)</f>
        <v>0</v>
      </c>
      <c r="BY11" s="123" t="s">
        <v>186</v>
      </c>
      <c r="BZ11" s="124">
        <f>INDEX('PROGRESS SCHEDULE'!O$39:O$40,1)</f>
        <v>0</v>
      </c>
      <c r="CB11" s="123" t="s">
        <v>186</v>
      </c>
      <c r="CC11" s="124">
        <f>SUM('PROGRESS SCHEDULE'!$L$41:N$41)</f>
        <v>0</v>
      </c>
      <c r="CD11" s="123" t="s">
        <v>186</v>
      </c>
      <c r="CE11" s="124">
        <f>INDEX('PROGRESS SCHEDULE'!O$41:O$42,1)</f>
        <v>0</v>
      </c>
      <c r="CG11" s="123" t="s">
        <v>186</v>
      </c>
      <c r="CH11" s="124">
        <f>SUM('PROGRESS SCHEDULE'!$L$43:N$43)</f>
        <v>0</v>
      </c>
      <c r="CI11" s="123" t="s">
        <v>186</v>
      </c>
      <c r="CJ11" s="124">
        <f>INDEX('PROGRESS SCHEDULE'!O$43:O$44,1)</f>
        <v>0</v>
      </c>
      <c r="CL11" s="123" t="s">
        <v>186</v>
      </c>
      <c r="CM11" s="124">
        <f>SUM('PROGRESS SCHEDULE'!$L$45:N$45)</f>
        <v>0</v>
      </c>
      <c r="CN11" s="123" t="s">
        <v>186</v>
      </c>
      <c r="CO11" s="124">
        <f>INDEX('PROGRESS SCHEDULE'!O$45:O$46,1)</f>
        <v>0</v>
      </c>
      <c r="CQ11" s="123" t="s">
        <v>186</v>
      </c>
      <c r="CR11" s="124">
        <f>SUM('PROGRESS SCHEDULE'!$L$47:N$47)</f>
        <v>0</v>
      </c>
      <c r="CS11" s="123" t="s">
        <v>186</v>
      </c>
      <c r="CT11" s="124">
        <f>INDEX('PROGRESS SCHEDULE'!O$47:O$48,1)</f>
        <v>0</v>
      </c>
      <c r="CV11" s="123" t="s">
        <v>186</v>
      </c>
      <c r="CW11" s="124">
        <f>SUM('PROGRESS SCHEDULE'!$L$49:N$49)</f>
        <v>0</v>
      </c>
      <c r="CX11" s="123" t="s">
        <v>186</v>
      </c>
      <c r="CY11" s="124">
        <f>INDEX('PROGRESS SCHEDULE'!O$49:O$50,1)</f>
        <v>0</v>
      </c>
      <c r="DA11" s="123" t="s">
        <v>186</v>
      </c>
      <c r="DB11" s="124">
        <f>SUM('PROGRESS SCHEDULE'!$L$51:N$51)</f>
        <v>0</v>
      </c>
      <c r="DC11" s="123" t="s">
        <v>186</v>
      </c>
      <c r="DD11" s="124">
        <f>INDEX('PROGRESS SCHEDULE'!O$51:O$52,1)</f>
        <v>0</v>
      </c>
      <c r="DF11" s="123" t="s">
        <v>186</v>
      </c>
      <c r="DG11" s="124">
        <f>SUM('PROGRESS SCHEDULE'!$L$53:N$53)</f>
        <v>0</v>
      </c>
      <c r="DH11" s="123" t="s">
        <v>186</v>
      </c>
      <c r="DI11" s="124">
        <f>INDEX('PROGRESS SCHEDULE'!O$53:O$54,1)</f>
        <v>0</v>
      </c>
      <c r="DK11" s="123" t="s">
        <v>186</v>
      </c>
      <c r="DL11" s="124">
        <f>SUM('PROGRESS SCHEDULE'!$L$55:N$55)</f>
        <v>0</v>
      </c>
      <c r="DM11" s="123" t="s">
        <v>186</v>
      </c>
      <c r="DN11" s="124">
        <f>INDEX('PROGRESS SCHEDULE'!O$55:O$56,1)</f>
        <v>0</v>
      </c>
      <c r="DP11" s="123" t="s">
        <v>186</v>
      </c>
      <c r="DQ11" s="124">
        <f>SUM('PROGRESS SCHEDULE'!$L$57:N$57)</f>
        <v>0</v>
      </c>
      <c r="DR11" s="123" t="s">
        <v>186</v>
      </c>
      <c r="DS11" s="124">
        <f>INDEX('PROGRESS SCHEDULE'!O$57:O$58,1)</f>
        <v>0</v>
      </c>
      <c r="DU11" s="123" t="s">
        <v>186</v>
      </c>
      <c r="DV11" s="124">
        <f>SUM('PROGRESS SCHEDULE'!$L$59:N$59)</f>
        <v>0</v>
      </c>
      <c r="DW11" s="123" t="s">
        <v>186</v>
      </c>
      <c r="DX11" s="124">
        <f>INDEX('PROGRESS SCHEDULE'!O$59:O$60,1)</f>
        <v>0</v>
      </c>
      <c r="DZ11" s="123" t="s">
        <v>186</v>
      </c>
      <c r="EA11" s="124">
        <f>SUM('PROGRESS SCHEDULE'!$L$61:N$61)</f>
        <v>0</v>
      </c>
      <c r="EB11" s="123" t="s">
        <v>186</v>
      </c>
      <c r="EC11" s="124">
        <f>INDEX('PROGRESS SCHEDULE'!O$61:O$62,1)</f>
        <v>0</v>
      </c>
      <c r="EE11" s="123" t="s">
        <v>186</v>
      </c>
      <c r="EF11" s="124">
        <f>SUM('PROGRESS SCHEDULE'!$L$63:N$63)</f>
        <v>0</v>
      </c>
      <c r="EG11" s="123" t="s">
        <v>186</v>
      </c>
      <c r="EH11" s="124">
        <f>INDEX('PROGRESS SCHEDULE'!O$63:O$64,1)</f>
        <v>0</v>
      </c>
      <c r="EJ11" s="123" t="s">
        <v>186</v>
      </c>
      <c r="EK11" s="124">
        <f>SUM('PROGRESS SCHEDULE'!$L$65:N$65)</f>
        <v>0</v>
      </c>
      <c r="EL11" s="123" t="s">
        <v>186</v>
      </c>
      <c r="EM11" s="124">
        <f>INDEX('PROGRESS SCHEDULE'!O$65:O$66,1)</f>
        <v>0</v>
      </c>
      <c r="EO11" s="123" t="s">
        <v>186</v>
      </c>
      <c r="EP11" s="124">
        <f>SUM('PROGRESS SCHEDULE'!$L$67:N$67)</f>
        <v>0</v>
      </c>
      <c r="EQ11" s="123" t="s">
        <v>186</v>
      </c>
      <c r="ER11" s="124">
        <f>INDEX('PROGRESS SCHEDULE'!O$67:O$68,1)</f>
        <v>0</v>
      </c>
      <c r="ET11" s="123" t="s">
        <v>186</v>
      </c>
      <c r="EU11" s="124">
        <f>SUM('PROGRESS SCHEDULE'!$L$69:N$69)</f>
        <v>0</v>
      </c>
      <c r="EV11" s="123" t="s">
        <v>186</v>
      </c>
      <c r="EW11" s="124">
        <f>INDEX('PROGRESS SCHEDULE'!O$69:O$70,1)</f>
        <v>0</v>
      </c>
      <c r="EY11" s="123" t="s">
        <v>186</v>
      </c>
      <c r="EZ11" s="124">
        <f>SUM('PROGRESS SCHEDULE'!$L$71:N$71)</f>
        <v>0</v>
      </c>
      <c r="FA11" s="123" t="s">
        <v>186</v>
      </c>
      <c r="FB11" s="124">
        <f>INDEX('PROGRESS SCHEDULE'!O$71:O$72,1)</f>
        <v>0</v>
      </c>
      <c r="FD11" s="123" t="s">
        <v>186</v>
      </c>
      <c r="FE11" s="124">
        <f>SUM('PROGRESS SCHEDULE'!$L$73:N$73)</f>
        <v>0</v>
      </c>
      <c r="FF11" s="123" t="s">
        <v>186</v>
      </c>
      <c r="FG11" s="124">
        <f>INDEX('PROGRESS SCHEDULE'!O$73:O$74,1)</f>
        <v>0</v>
      </c>
      <c r="FI11" s="123" t="s">
        <v>186</v>
      </c>
      <c r="FJ11" s="124">
        <f>SUM('PROGRESS SCHEDULE'!$L$75:N$75)</f>
        <v>0</v>
      </c>
      <c r="FK11" s="123" t="s">
        <v>186</v>
      </c>
      <c r="FL11" s="124">
        <f>INDEX('PROGRESS SCHEDULE'!O$75:O$76,1)</f>
        <v>0</v>
      </c>
      <c r="FN11" s="123" t="s">
        <v>186</v>
      </c>
      <c r="FO11" s="124">
        <f>SUM('PROGRESS SCHEDULE'!$L$77:N$77)</f>
        <v>0</v>
      </c>
      <c r="FP11" s="123" t="s">
        <v>186</v>
      </c>
      <c r="FQ11" s="124">
        <f>INDEX('PROGRESS SCHEDULE'!O$77:O$78,1)</f>
        <v>0</v>
      </c>
      <c r="FS11" s="123" t="s">
        <v>186</v>
      </c>
      <c r="FT11" s="124">
        <f>SUM('PROGRESS SCHEDULE'!$L$79:N$79)</f>
        <v>0</v>
      </c>
      <c r="FU11" s="123" t="s">
        <v>186</v>
      </c>
      <c r="FV11" s="124">
        <f>INDEX('PROGRESS SCHEDULE'!O$79:O$80,1)</f>
        <v>0</v>
      </c>
      <c r="FX11" s="123" t="s">
        <v>186</v>
      </c>
      <c r="FY11" s="124">
        <f>SUM('PROGRESS SCHEDULE'!$L$81:N$81)</f>
        <v>0</v>
      </c>
      <c r="FZ11" s="123" t="s">
        <v>186</v>
      </c>
      <c r="GA11" s="124">
        <f>INDEX('PROGRESS SCHEDULE'!O$81:O$82,1)</f>
        <v>0</v>
      </c>
      <c r="GC11" s="123" t="s">
        <v>186</v>
      </c>
      <c r="GD11" s="124">
        <f>SUM('PROGRESS SCHEDULE'!$L$83:N$83)</f>
        <v>0</v>
      </c>
      <c r="GE11" s="123" t="s">
        <v>186</v>
      </c>
      <c r="GF11" s="124">
        <f>INDEX('PROGRESS SCHEDULE'!O$83:O$84,1)</f>
        <v>0</v>
      </c>
      <c r="GH11" s="123" t="s">
        <v>186</v>
      </c>
      <c r="GI11" s="124">
        <f>SUM('PROGRESS SCHEDULE'!$L$85:N$85)</f>
        <v>0</v>
      </c>
      <c r="GJ11" s="123" t="s">
        <v>186</v>
      </c>
      <c r="GK11" s="124">
        <f>INDEX('PROGRESS SCHEDULE'!O$85:O$86,1)</f>
        <v>0</v>
      </c>
      <c r="GM11" s="123" t="s">
        <v>186</v>
      </c>
      <c r="GN11" s="124">
        <f>SUM('PROGRESS SCHEDULE'!$L$87:N$87)</f>
        <v>0</v>
      </c>
      <c r="GO11" s="123" t="s">
        <v>186</v>
      </c>
      <c r="GP11" s="124">
        <f>INDEX('PROGRESS SCHEDULE'!O$87:O$88,1)</f>
        <v>0</v>
      </c>
      <c r="GR11" s="123" t="s">
        <v>186</v>
      </c>
      <c r="GS11" s="124">
        <f>SUM('PROGRESS SCHEDULE'!$L$89:N$89)</f>
        <v>0</v>
      </c>
      <c r="GT11" s="123" t="s">
        <v>186</v>
      </c>
      <c r="GU11" s="124">
        <f>INDEX('PROGRESS SCHEDULE'!O$89:O$90,1)</f>
        <v>0</v>
      </c>
      <c r="GW11" s="123" t="s">
        <v>186</v>
      </c>
      <c r="GX11" s="124">
        <f>SUM('PROGRESS SCHEDULE'!$L$91:N$91)</f>
        <v>0</v>
      </c>
      <c r="GY11" s="123" t="s">
        <v>186</v>
      </c>
      <c r="GZ11" s="124">
        <f>INDEX('PROGRESS SCHEDULE'!O$91:O$92,1)</f>
        <v>0</v>
      </c>
      <c r="HB11" s="123" t="s">
        <v>186</v>
      </c>
      <c r="HC11" s="124">
        <f>SUM('PROGRESS SCHEDULE'!$L$93:N$93)</f>
        <v>0</v>
      </c>
      <c r="HD11" s="123" t="s">
        <v>186</v>
      </c>
      <c r="HE11" s="124">
        <f>INDEX('PROGRESS SCHEDULE'!O$93:O$94,1)</f>
        <v>0</v>
      </c>
      <c r="HG11" s="123" t="s">
        <v>186</v>
      </c>
      <c r="HH11" s="124">
        <f>SUM('PROGRESS SCHEDULE'!$L$95:N$95)</f>
        <v>0</v>
      </c>
      <c r="HI11" s="123" t="s">
        <v>186</v>
      </c>
      <c r="HJ11" s="124">
        <f>INDEX('PROGRESS SCHEDULE'!O$95:O$96,1)</f>
        <v>0</v>
      </c>
    </row>
    <row r="12" spans="1:218" ht="13" x14ac:dyDescent="0.3">
      <c r="A12" s="125">
        <v>4</v>
      </c>
      <c r="B12" s="407">
        <f>'WORK SHEET'!B22</f>
        <v>0</v>
      </c>
      <c r="C12" s="242"/>
      <c r="D12" s="242"/>
      <c r="E12" s="242"/>
      <c r="F12" s="242"/>
      <c r="G12" s="408"/>
      <c r="H12" s="126" t="e">
        <f>'WORK SHEET'!H22</f>
        <v>#DIV/0!</v>
      </c>
      <c r="I12" s="127">
        <f>VLOOKUP($M$3,AD8:AE49,2,FALSE)</f>
        <v>0</v>
      </c>
      <c r="J12" s="127">
        <f>VLOOKUP($M$3,AF8:AG49,2,FALSE)</f>
        <v>0</v>
      </c>
      <c r="K12" s="128">
        <f t="shared" si="0"/>
        <v>0</v>
      </c>
      <c r="L12" s="163"/>
      <c r="M12" s="163"/>
      <c r="O12" s="123" t="s">
        <v>187</v>
      </c>
      <c r="P12" s="124">
        <f>SUM('PROGRESS SCHEDULE'!$L$15:O$15)</f>
        <v>0</v>
      </c>
      <c r="Q12" s="123" t="s">
        <v>187</v>
      </c>
      <c r="R12" s="124">
        <f>INDEX('PROGRESS SCHEDULE'!P$15:P$16,1)</f>
        <v>0</v>
      </c>
      <c r="T12" s="123" t="s">
        <v>187</v>
      </c>
      <c r="U12" s="124">
        <f>SUM('PROGRESS SCHEDULE'!$L$17:O$17)</f>
        <v>0</v>
      </c>
      <c r="V12" s="123" t="s">
        <v>187</v>
      </c>
      <c r="W12" s="124">
        <f>INDEX('PROGRESS SCHEDULE'!P$17:P$18,1)</f>
        <v>0</v>
      </c>
      <c r="Y12" s="123" t="s">
        <v>187</v>
      </c>
      <c r="Z12" s="124">
        <f>SUM('PROGRESS SCHEDULE'!$L$19:O$19)</f>
        <v>0</v>
      </c>
      <c r="AA12" s="123" t="s">
        <v>187</v>
      </c>
      <c r="AB12" s="124">
        <f>INDEX('PROGRESS SCHEDULE'!P$19:P$20,1)</f>
        <v>0</v>
      </c>
      <c r="AD12" s="123" t="s">
        <v>187</v>
      </c>
      <c r="AE12" s="124">
        <f>SUM('PROGRESS SCHEDULE'!$L$21:O$21)</f>
        <v>0</v>
      </c>
      <c r="AF12" s="123" t="s">
        <v>187</v>
      </c>
      <c r="AG12" s="124">
        <f>INDEX('PROGRESS SCHEDULE'!P$21:P$22,1)</f>
        <v>0</v>
      </c>
      <c r="AI12" s="123" t="s">
        <v>187</v>
      </c>
      <c r="AJ12" s="124">
        <f>SUM('PROGRESS SCHEDULE'!$L$23:O$23)</f>
        <v>0</v>
      </c>
      <c r="AK12" s="123" t="s">
        <v>187</v>
      </c>
      <c r="AL12" s="124">
        <f>INDEX('PROGRESS SCHEDULE'!P$23:P$24,1)</f>
        <v>0</v>
      </c>
      <c r="AN12" s="123" t="s">
        <v>187</v>
      </c>
      <c r="AO12" s="124">
        <f>SUM('PROGRESS SCHEDULE'!$L$25:O$25)</f>
        <v>0</v>
      </c>
      <c r="AP12" s="123" t="s">
        <v>187</v>
      </c>
      <c r="AQ12" s="124">
        <f>INDEX('PROGRESS SCHEDULE'!P$25:P$26,1)</f>
        <v>0</v>
      </c>
      <c r="AS12" s="123" t="s">
        <v>187</v>
      </c>
      <c r="AT12" s="124">
        <f>SUM('PROGRESS SCHEDULE'!$L$27:O$27)</f>
        <v>0</v>
      </c>
      <c r="AU12" s="123" t="s">
        <v>187</v>
      </c>
      <c r="AV12" s="124">
        <f>INDEX('PROGRESS SCHEDULE'!P$27:P$28,1)</f>
        <v>0</v>
      </c>
      <c r="AX12" s="123" t="s">
        <v>187</v>
      </c>
      <c r="AY12" s="124">
        <f>SUM('PROGRESS SCHEDULE'!$L$29:O$29)</f>
        <v>0</v>
      </c>
      <c r="AZ12" s="123" t="s">
        <v>187</v>
      </c>
      <c r="BA12" s="124">
        <f>INDEX('PROGRESS SCHEDULE'!P$29:P$30,1)</f>
        <v>0</v>
      </c>
      <c r="BC12" s="123" t="s">
        <v>187</v>
      </c>
      <c r="BD12" s="124">
        <f>SUM('PROGRESS SCHEDULE'!$L$31:O$31)</f>
        <v>0</v>
      </c>
      <c r="BE12" s="123" t="s">
        <v>187</v>
      </c>
      <c r="BF12" s="124">
        <f>INDEX('PROGRESS SCHEDULE'!P$31:P$32,1)</f>
        <v>0</v>
      </c>
      <c r="BH12" s="123" t="s">
        <v>187</v>
      </c>
      <c r="BI12" s="124">
        <f>SUM('PROGRESS SCHEDULE'!$L$33:O$33)</f>
        <v>0</v>
      </c>
      <c r="BJ12" s="123" t="s">
        <v>187</v>
      </c>
      <c r="BK12" s="124">
        <f>INDEX('PROGRESS SCHEDULE'!P$33:P$34,1)</f>
        <v>0</v>
      </c>
      <c r="BM12" s="123" t="s">
        <v>187</v>
      </c>
      <c r="BN12" s="124">
        <f>SUM('PROGRESS SCHEDULE'!$L$35:O$35)</f>
        <v>0</v>
      </c>
      <c r="BO12" s="123" t="s">
        <v>187</v>
      </c>
      <c r="BP12" s="124">
        <f>INDEX('PROGRESS SCHEDULE'!P$35:P$36,1)</f>
        <v>0</v>
      </c>
      <c r="BR12" s="123" t="s">
        <v>187</v>
      </c>
      <c r="BS12" s="124">
        <f>SUM('PROGRESS SCHEDULE'!$L$37:O$37)</f>
        <v>0</v>
      </c>
      <c r="BT12" s="123" t="s">
        <v>187</v>
      </c>
      <c r="BU12" s="124">
        <f>INDEX('PROGRESS SCHEDULE'!P$37:P$38,1)</f>
        <v>0</v>
      </c>
      <c r="BW12" s="123" t="s">
        <v>187</v>
      </c>
      <c r="BX12" s="124">
        <f>SUM('PROGRESS SCHEDULE'!$L$39:O$39)</f>
        <v>0</v>
      </c>
      <c r="BY12" s="123" t="s">
        <v>187</v>
      </c>
      <c r="BZ12" s="124">
        <f>INDEX('PROGRESS SCHEDULE'!P$39:P$40,1)</f>
        <v>0</v>
      </c>
      <c r="CB12" s="123" t="s">
        <v>187</v>
      </c>
      <c r="CC12" s="124">
        <f>SUM('PROGRESS SCHEDULE'!$L$41:O$41)</f>
        <v>0</v>
      </c>
      <c r="CD12" s="123" t="s">
        <v>187</v>
      </c>
      <c r="CE12" s="124">
        <f>INDEX('PROGRESS SCHEDULE'!P$41:P$42,1)</f>
        <v>0</v>
      </c>
      <c r="CG12" s="123" t="s">
        <v>187</v>
      </c>
      <c r="CH12" s="124">
        <f>SUM('PROGRESS SCHEDULE'!$L$43:O$43)</f>
        <v>0</v>
      </c>
      <c r="CI12" s="123" t="s">
        <v>187</v>
      </c>
      <c r="CJ12" s="124">
        <f>INDEX('PROGRESS SCHEDULE'!P$43:P$44,1)</f>
        <v>0</v>
      </c>
      <c r="CL12" s="123" t="s">
        <v>187</v>
      </c>
      <c r="CM12" s="124">
        <f>SUM('PROGRESS SCHEDULE'!$L$45:O$45)</f>
        <v>0</v>
      </c>
      <c r="CN12" s="123" t="s">
        <v>187</v>
      </c>
      <c r="CO12" s="124">
        <f>INDEX('PROGRESS SCHEDULE'!P$45:P$46,1)</f>
        <v>0</v>
      </c>
      <c r="CQ12" s="123" t="s">
        <v>187</v>
      </c>
      <c r="CR12" s="124">
        <f>SUM('PROGRESS SCHEDULE'!$L$47:O$47)</f>
        <v>0</v>
      </c>
      <c r="CS12" s="123" t="s">
        <v>187</v>
      </c>
      <c r="CT12" s="124">
        <f>INDEX('PROGRESS SCHEDULE'!P$47:P$48,1)</f>
        <v>0</v>
      </c>
      <c r="CV12" s="123" t="s">
        <v>187</v>
      </c>
      <c r="CW12" s="124">
        <f>SUM('PROGRESS SCHEDULE'!$L$49:O$49)</f>
        <v>0</v>
      </c>
      <c r="CX12" s="123" t="s">
        <v>187</v>
      </c>
      <c r="CY12" s="124">
        <f>INDEX('PROGRESS SCHEDULE'!P$49:P$50,1)</f>
        <v>0</v>
      </c>
      <c r="DA12" s="123" t="s">
        <v>187</v>
      </c>
      <c r="DB12" s="124">
        <f>SUM('PROGRESS SCHEDULE'!$L$51:O$51)</f>
        <v>0</v>
      </c>
      <c r="DC12" s="123" t="s">
        <v>187</v>
      </c>
      <c r="DD12" s="124">
        <f>INDEX('PROGRESS SCHEDULE'!P$51:P$52,1)</f>
        <v>0</v>
      </c>
      <c r="DF12" s="123" t="s">
        <v>187</v>
      </c>
      <c r="DG12" s="124">
        <f>SUM('PROGRESS SCHEDULE'!$L$53:O$53)</f>
        <v>0</v>
      </c>
      <c r="DH12" s="123" t="s">
        <v>187</v>
      </c>
      <c r="DI12" s="124">
        <f>INDEX('PROGRESS SCHEDULE'!P$53:P$54,1)</f>
        <v>0</v>
      </c>
      <c r="DK12" s="123" t="s">
        <v>187</v>
      </c>
      <c r="DL12" s="124">
        <f>SUM('PROGRESS SCHEDULE'!$L$55:O$55)</f>
        <v>0</v>
      </c>
      <c r="DM12" s="123" t="s">
        <v>187</v>
      </c>
      <c r="DN12" s="124">
        <f>INDEX('PROGRESS SCHEDULE'!P$55:P$56,1)</f>
        <v>0</v>
      </c>
      <c r="DP12" s="123" t="s">
        <v>187</v>
      </c>
      <c r="DQ12" s="124">
        <f>SUM('PROGRESS SCHEDULE'!$L$57:O$57)</f>
        <v>0</v>
      </c>
      <c r="DR12" s="123" t="s">
        <v>187</v>
      </c>
      <c r="DS12" s="124">
        <f>INDEX('PROGRESS SCHEDULE'!P$57:P$58,1)</f>
        <v>0</v>
      </c>
      <c r="DU12" s="123" t="s">
        <v>187</v>
      </c>
      <c r="DV12" s="124">
        <f>SUM('PROGRESS SCHEDULE'!$L$59:O$59)</f>
        <v>0</v>
      </c>
      <c r="DW12" s="123" t="s">
        <v>187</v>
      </c>
      <c r="DX12" s="124">
        <f>INDEX('PROGRESS SCHEDULE'!P$59:P$60,1)</f>
        <v>0</v>
      </c>
      <c r="DZ12" s="123" t="s">
        <v>187</v>
      </c>
      <c r="EA12" s="124">
        <f>SUM('PROGRESS SCHEDULE'!$L$61:O$61)</f>
        <v>0</v>
      </c>
      <c r="EB12" s="123" t="s">
        <v>187</v>
      </c>
      <c r="EC12" s="124">
        <f>INDEX('PROGRESS SCHEDULE'!P$61:P$62,1)</f>
        <v>0</v>
      </c>
      <c r="EE12" s="123" t="s">
        <v>187</v>
      </c>
      <c r="EF12" s="124">
        <f>SUM('PROGRESS SCHEDULE'!$L$63:O$63)</f>
        <v>0</v>
      </c>
      <c r="EG12" s="123" t="s">
        <v>187</v>
      </c>
      <c r="EH12" s="124">
        <f>INDEX('PROGRESS SCHEDULE'!P$63:P$64,1)</f>
        <v>0</v>
      </c>
      <c r="EJ12" s="123" t="s">
        <v>187</v>
      </c>
      <c r="EK12" s="124">
        <f>SUM('PROGRESS SCHEDULE'!$L$65:O$65)</f>
        <v>0</v>
      </c>
      <c r="EL12" s="123" t="s">
        <v>187</v>
      </c>
      <c r="EM12" s="124">
        <f>INDEX('PROGRESS SCHEDULE'!P$65:P$66,1)</f>
        <v>0</v>
      </c>
      <c r="EO12" s="123" t="s">
        <v>187</v>
      </c>
      <c r="EP12" s="124">
        <f>SUM('PROGRESS SCHEDULE'!$L$67:O$67)</f>
        <v>0</v>
      </c>
      <c r="EQ12" s="123" t="s">
        <v>187</v>
      </c>
      <c r="ER12" s="124">
        <f>INDEX('PROGRESS SCHEDULE'!P$67:P$68,1)</f>
        <v>0</v>
      </c>
      <c r="ET12" s="123" t="s">
        <v>187</v>
      </c>
      <c r="EU12" s="124">
        <f>SUM('PROGRESS SCHEDULE'!$L$69:O$69)</f>
        <v>0</v>
      </c>
      <c r="EV12" s="123" t="s">
        <v>187</v>
      </c>
      <c r="EW12" s="124">
        <f>INDEX('PROGRESS SCHEDULE'!P$69:P$70,1)</f>
        <v>0</v>
      </c>
      <c r="EY12" s="123" t="s">
        <v>187</v>
      </c>
      <c r="EZ12" s="124">
        <f>SUM('PROGRESS SCHEDULE'!$L$71:O$71)</f>
        <v>0</v>
      </c>
      <c r="FA12" s="123" t="s">
        <v>187</v>
      </c>
      <c r="FB12" s="124">
        <f>INDEX('PROGRESS SCHEDULE'!P$71:P$72,1)</f>
        <v>0</v>
      </c>
      <c r="FD12" s="123" t="s">
        <v>187</v>
      </c>
      <c r="FE12" s="124">
        <f>SUM('PROGRESS SCHEDULE'!$L$73:O$73)</f>
        <v>0</v>
      </c>
      <c r="FF12" s="123" t="s">
        <v>187</v>
      </c>
      <c r="FG12" s="124">
        <f>INDEX('PROGRESS SCHEDULE'!P$73:P$74,1)</f>
        <v>0</v>
      </c>
      <c r="FI12" s="123" t="s">
        <v>187</v>
      </c>
      <c r="FJ12" s="124">
        <f>SUM('PROGRESS SCHEDULE'!$L$75:O$75)</f>
        <v>0</v>
      </c>
      <c r="FK12" s="123" t="s">
        <v>187</v>
      </c>
      <c r="FL12" s="124">
        <f>INDEX('PROGRESS SCHEDULE'!P$75:P$76,1)</f>
        <v>0</v>
      </c>
      <c r="FN12" s="123" t="s">
        <v>187</v>
      </c>
      <c r="FO12" s="124">
        <f>SUM('PROGRESS SCHEDULE'!$L$77:O$77)</f>
        <v>0</v>
      </c>
      <c r="FP12" s="123" t="s">
        <v>187</v>
      </c>
      <c r="FQ12" s="124">
        <f>INDEX('PROGRESS SCHEDULE'!P$77:P$78,1)</f>
        <v>0</v>
      </c>
      <c r="FS12" s="123" t="s">
        <v>187</v>
      </c>
      <c r="FT12" s="124">
        <f>SUM('PROGRESS SCHEDULE'!$L$79:O$79)</f>
        <v>0</v>
      </c>
      <c r="FU12" s="123" t="s">
        <v>187</v>
      </c>
      <c r="FV12" s="124">
        <f>INDEX('PROGRESS SCHEDULE'!P$79:P$80,1)</f>
        <v>0</v>
      </c>
      <c r="FX12" s="123" t="s">
        <v>187</v>
      </c>
      <c r="FY12" s="124">
        <f>SUM('PROGRESS SCHEDULE'!$L$81:O$81)</f>
        <v>0</v>
      </c>
      <c r="FZ12" s="123" t="s">
        <v>187</v>
      </c>
      <c r="GA12" s="124">
        <f>INDEX('PROGRESS SCHEDULE'!P$81:P$82,1)</f>
        <v>0</v>
      </c>
      <c r="GC12" s="123" t="s">
        <v>187</v>
      </c>
      <c r="GD12" s="124">
        <f>SUM('PROGRESS SCHEDULE'!$L$83:O$83)</f>
        <v>0</v>
      </c>
      <c r="GE12" s="123" t="s">
        <v>187</v>
      </c>
      <c r="GF12" s="124">
        <f>INDEX('PROGRESS SCHEDULE'!P$83:P$84,1)</f>
        <v>0</v>
      </c>
      <c r="GH12" s="123" t="s">
        <v>187</v>
      </c>
      <c r="GI12" s="124">
        <f>SUM('PROGRESS SCHEDULE'!$L$85:O$85)</f>
        <v>0</v>
      </c>
      <c r="GJ12" s="123" t="s">
        <v>187</v>
      </c>
      <c r="GK12" s="124">
        <f>INDEX('PROGRESS SCHEDULE'!P$85:P$86,1)</f>
        <v>0</v>
      </c>
      <c r="GM12" s="123" t="s">
        <v>187</v>
      </c>
      <c r="GN12" s="124">
        <f>SUM('PROGRESS SCHEDULE'!$L$87:O$87)</f>
        <v>0</v>
      </c>
      <c r="GO12" s="123" t="s">
        <v>187</v>
      </c>
      <c r="GP12" s="124">
        <f>INDEX('PROGRESS SCHEDULE'!P$87:P$88,1)</f>
        <v>0</v>
      </c>
      <c r="GR12" s="123" t="s">
        <v>187</v>
      </c>
      <c r="GS12" s="124">
        <f>SUM('PROGRESS SCHEDULE'!$L$89:O$89)</f>
        <v>0</v>
      </c>
      <c r="GT12" s="123" t="s">
        <v>187</v>
      </c>
      <c r="GU12" s="124">
        <f>INDEX('PROGRESS SCHEDULE'!P$89:P$90,1)</f>
        <v>0</v>
      </c>
      <c r="GW12" s="123" t="s">
        <v>187</v>
      </c>
      <c r="GX12" s="124">
        <f>SUM('PROGRESS SCHEDULE'!$L$91:O$91)</f>
        <v>0</v>
      </c>
      <c r="GY12" s="123" t="s">
        <v>187</v>
      </c>
      <c r="GZ12" s="124">
        <f>INDEX('PROGRESS SCHEDULE'!P$91:P$92,1)</f>
        <v>0</v>
      </c>
      <c r="HB12" s="123" t="s">
        <v>187</v>
      </c>
      <c r="HC12" s="124">
        <f>SUM('PROGRESS SCHEDULE'!$L$93:O$93)</f>
        <v>0</v>
      </c>
      <c r="HD12" s="123" t="s">
        <v>187</v>
      </c>
      <c r="HE12" s="124">
        <f>INDEX('PROGRESS SCHEDULE'!P$93:P$94,1)</f>
        <v>0</v>
      </c>
      <c r="HG12" s="123" t="s">
        <v>187</v>
      </c>
      <c r="HH12" s="124">
        <f>SUM('PROGRESS SCHEDULE'!$L$95:O$95)</f>
        <v>0</v>
      </c>
      <c r="HI12" s="123" t="s">
        <v>187</v>
      </c>
      <c r="HJ12" s="124">
        <f>INDEX('PROGRESS SCHEDULE'!P$95:P$96,1)</f>
        <v>0</v>
      </c>
    </row>
    <row r="13" spans="1:218" ht="13" x14ac:dyDescent="0.3">
      <c r="A13" s="125">
        <v>5</v>
      </c>
      <c r="B13" s="407">
        <f>'WORK SHEET'!B23</f>
        <v>0</v>
      </c>
      <c r="C13" s="242"/>
      <c r="D13" s="242"/>
      <c r="E13" s="242"/>
      <c r="F13" s="242"/>
      <c r="G13" s="408"/>
      <c r="H13" s="126" t="e">
        <f>'WORK SHEET'!H23</f>
        <v>#DIV/0!</v>
      </c>
      <c r="I13" s="127">
        <f>VLOOKUP($M$3,AI8:AJ49,2,FALSE)</f>
        <v>0</v>
      </c>
      <c r="J13" s="127">
        <f>VLOOKUP($M$3,AK8:AL49,2,FALSE)</f>
        <v>0</v>
      </c>
      <c r="K13" s="128">
        <f t="shared" si="0"/>
        <v>0</v>
      </c>
      <c r="L13" s="163"/>
      <c r="M13" s="163"/>
      <c r="O13" s="123" t="s">
        <v>188</v>
      </c>
      <c r="P13" s="124">
        <f>SUM('PROGRESS SCHEDULE'!$L$15:P$15)</f>
        <v>0</v>
      </c>
      <c r="Q13" s="123" t="s">
        <v>188</v>
      </c>
      <c r="R13" s="124">
        <f>INDEX('PROGRESS SCHEDULE'!Q$15:Q$16,1)</f>
        <v>0</v>
      </c>
      <c r="T13" s="123" t="s">
        <v>188</v>
      </c>
      <c r="U13" s="124">
        <f>SUM('PROGRESS SCHEDULE'!$L$17:P$17)</f>
        <v>0</v>
      </c>
      <c r="V13" s="123" t="s">
        <v>188</v>
      </c>
      <c r="W13" s="124">
        <f>INDEX('PROGRESS SCHEDULE'!Q$17:Q$18,1)</f>
        <v>0</v>
      </c>
      <c r="Y13" s="123" t="s">
        <v>188</v>
      </c>
      <c r="Z13" s="124">
        <f>SUM('PROGRESS SCHEDULE'!$L$19:P$19)</f>
        <v>0</v>
      </c>
      <c r="AA13" s="123" t="s">
        <v>188</v>
      </c>
      <c r="AB13" s="124">
        <f>INDEX('PROGRESS SCHEDULE'!Q$19:Q$20,1)</f>
        <v>0</v>
      </c>
      <c r="AD13" s="123" t="s">
        <v>188</v>
      </c>
      <c r="AE13" s="124">
        <f>SUM('PROGRESS SCHEDULE'!$L$21:P$21)</f>
        <v>0</v>
      </c>
      <c r="AF13" s="123" t="s">
        <v>188</v>
      </c>
      <c r="AG13" s="124">
        <f>INDEX('PROGRESS SCHEDULE'!Q$21:Q$22,1)</f>
        <v>0</v>
      </c>
      <c r="AI13" s="123" t="s">
        <v>188</v>
      </c>
      <c r="AJ13" s="124">
        <f>SUM('PROGRESS SCHEDULE'!$L$23:P$23)</f>
        <v>0</v>
      </c>
      <c r="AK13" s="123" t="s">
        <v>188</v>
      </c>
      <c r="AL13" s="124">
        <f>INDEX('PROGRESS SCHEDULE'!Q$23:Q$24,1)</f>
        <v>0</v>
      </c>
      <c r="AN13" s="123" t="s">
        <v>188</v>
      </c>
      <c r="AO13" s="124">
        <f>SUM('PROGRESS SCHEDULE'!$L$25:P$25)</f>
        <v>0</v>
      </c>
      <c r="AP13" s="123" t="s">
        <v>188</v>
      </c>
      <c r="AQ13" s="124">
        <f>INDEX('PROGRESS SCHEDULE'!Q$25:Q$26,1)</f>
        <v>0</v>
      </c>
      <c r="AS13" s="123" t="s">
        <v>188</v>
      </c>
      <c r="AT13" s="124">
        <f>SUM('PROGRESS SCHEDULE'!$L$27:P$27)</f>
        <v>0</v>
      </c>
      <c r="AU13" s="123" t="s">
        <v>188</v>
      </c>
      <c r="AV13" s="124">
        <f>INDEX('PROGRESS SCHEDULE'!Q$27:Q$28,1)</f>
        <v>0</v>
      </c>
      <c r="AX13" s="123" t="s">
        <v>188</v>
      </c>
      <c r="AY13" s="124">
        <f>SUM('PROGRESS SCHEDULE'!$L$29:P$29)</f>
        <v>0</v>
      </c>
      <c r="AZ13" s="123" t="s">
        <v>188</v>
      </c>
      <c r="BA13" s="124">
        <f>INDEX('PROGRESS SCHEDULE'!Q$29:Q$30,1)</f>
        <v>0</v>
      </c>
      <c r="BC13" s="123" t="s">
        <v>188</v>
      </c>
      <c r="BD13" s="124">
        <f>SUM('PROGRESS SCHEDULE'!$L$31:P$31)</f>
        <v>0</v>
      </c>
      <c r="BE13" s="123" t="s">
        <v>188</v>
      </c>
      <c r="BF13" s="124">
        <f>INDEX('PROGRESS SCHEDULE'!Q$31:Q$32,1)</f>
        <v>0</v>
      </c>
      <c r="BH13" s="123" t="s">
        <v>188</v>
      </c>
      <c r="BI13" s="124">
        <f>SUM('PROGRESS SCHEDULE'!$L$33:P$33)</f>
        <v>0</v>
      </c>
      <c r="BJ13" s="123" t="s">
        <v>188</v>
      </c>
      <c r="BK13" s="124">
        <f>INDEX('PROGRESS SCHEDULE'!Q$33:Q$34,1)</f>
        <v>0</v>
      </c>
      <c r="BM13" s="123" t="s">
        <v>188</v>
      </c>
      <c r="BN13" s="124">
        <f>SUM('PROGRESS SCHEDULE'!$L$35:P$35)</f>
        <v>0</v>
      </c>
      <c r="BO13" s="123" t="s">
        <v>188</v>
      </c>
      <c r="BP13" s="124">
        <f>INDEX('PROGRESS SCHEDULE'!Q$35:Q$36,1)</f>
        <v>0</v>
      </c>
      <c r="BR13" s="123" t="s">
        <v>188</v>
      </c>
      <c r="BS13" s="124">
        <f>SUM('PROGRESS SCHEDULE'!$L$37:P$37)</f>
        <v>0</v>
      </c>
      <c r="BT13" s="123" t="s">
        <v>188</v>
      </c>
      <c r="BU13" s="124">
        <f>INDEX('PROGRESS SCHEDULE'!Q$37:Q$38,1)</f>
        <v>0</v>
      </c>
      <c r="BW13" s="123" t="s">
        <v>188</v>
      </c>
      <c r="BX13" s="124">
        <f>SUM('PROGRESS SCHEDULE'!$L$39:P$39)</f>
        <v>0</v>
      </c>
      <c r="BY13" s="123" t="s">
        <v>188</v>
      </c>
      <c r="BZ13" s="124">
        <f>INDEX('PROGRESS SCHEDULE'!Q$39:Q$40,1)</f>
        <v>0</v>
      </c>
      <c r="CB13" s="123" t="s">
        <v>188</v>
      </c>
      <c r="CC13" s="124">
        <f>SUM('PROGRESS SCHEDULE'!$L$41:P$41)</f>
        <v>0</v>
      </c>
      <c r="CD13" s="123" t="s">
        <v>188</v>
      </c>
      <c r="CE13" s="124">
        <f>INDEX('PROGRESS SCHEDULE'!Q$41:Q$42,1)</f>
        <v>0</v>
      </c>
      <c r="CG13" s="123" t="s">
        <v>188</v>
      </c>
      <c r="CH13" s="124">
        <f>SUM('PROGRESS SCHEDULE'!$L$43:P$43)</f>
        <v>0</v>
      </c>
      <c r="CI13" s="123" t="s">
        <v>188</v>
      </c>
      <c r="CJ13" s="124">
        <f>INDEX('PROGRESS SCHEDULE'!Q$43:Q$44,1)</f>
        <v>0</v>
      </c>
      <c r="CL13" s="123" t="s">
        <v>188</v>
      </c>
      <c r="CM13" s="124">
        <f>SUM('PROGRESS SCHEDULE'!$L$45:P$45)</f>
        <v>0</v>
      </c>
      <c r="CN13" s="123" t="s">
        <v>188</v>
      </c>
      <c r="CO13" s="124">
        <f>INDEX('PROGRESS SCHEDULE'!Q$45:Q$46,1)</f>
        <v>0</v>
      </c>
      <c r="CQ13" s="123" t="s">
        <v>188</v>
      </c>
      <c r="CR13" s="124">
        <f>SUM('PROGRESS SCHEDULE'!$L$47:P$47)</f>
        <v>0</v>
      </c>
      <c r="CS13" s="123" t="s">
        <v>188</v>
      </c>
      <c r="CT13" s="124">
        <f>INDEX('PROGRESS SCHEDULE'!Q$47:Q$48,1)</f>
        <v>0</v>
      </c>
      <c r="CV13" s="123" t="s">
        <v>188</v>
      </c>
      <c r="CW13" s="124">
        <f>SUM('PROGRESS SCHEDULE'!$L$49:P$49)</f>
        <v>0</v>
      </c>
      <c r="CX13" s="123" t="s">
        <v>188</v>
      </c>
      <c r="CY13" s="124">
        <f>INDEX('PROGRESS SCHEDULE'!Q$49:Q$50,1)</f>
        <v>0</v>
      </c>
      <c r="DA13" s="123" t="s">
        <v>188</v>
      </c>
      <c r="DB13" s="124">
        <f>SUM('PROGRESS SCHEDULE'!$L$51:P$51)</f>
        <v>0</v>
      </c>
      <c r="DC13" s="123" t="s">
        <v>188</v>
      </c>
      <c r="DD13" s="124">
        <f>INDEX('PROGRESS SCHEDULE'!Q$51:Q$52,1)</f>
        <v>0</v>
      </c>
      <c r="DF13" s="123" t="s">
        <v>188</v>
      </c>
      <c r="DG13" s="124">
        <f>SUM('PROGRESS SCHEDULE'!$L$53:P$53)</f>
        <v>0</v>
      </c>
      <c r="DH13" s="123" t="s">
        <v>188</v>
      </c>
      <c r="DI13" s="124">
        <f>INDEX('PROGRESS SCHEDULE'!Q$53:Q$54,1)</f>
        <v>0</v>
      </c>
      <c r="DK13" s="123" t="s">
        <v>188</v>
      </c>
      <c r="DL13" s="124">
        <f>SUM('PROGRESS SCHEDULE'!$L$55:P$55)</f>
        <v>0</v>
      </c>
      <c r="DM13" s="123" t="s">
        <v>188</v>
      </c>
      <c r="DN13" s="124">
        <f>INDEX('PROGRESS SCHEDULE'!Q$55:Q$56,1)</f>
        <v>0</v>
      </c>
      <c r="DP13" s="123" t="s">
        <v>188</v>
      </c>
      <c r="DQ13" s="124">
        <f>SUM('PROGRESS SCHEDULE'!$L$57:P$57)</f>
        <v>0</v>
      </c>
      <c r="DR13" s="123" t="s">
        <v>188</v>
      </c>
      <c r="DS13" s="124">
        <f>INDEX('PROGRESS SCHEDULE'!Q$57:Q$58,1)</f>
        <v>0</v>
      </c>
      <c r="DU13" s="123" t="s">
        <v>188</v>
      </c>
      <c r="DV13" s="124">
        <f>SUM('PROGRESS SCHEDULE'!$L$59:P$59)</f>
        <v>0</v>
      </c>
      <c r="DW13" s="123" t="s">
        <v>188</v>
      </c>
      <c r="DX13" s="124">
        <f>INDEX('PROGRESS SCHEDULE'!Q$59:Q$60,1)</f>
        <v>0</v>
      </c>
      <c r="DZ13" s="123" t="s">
        <v>188</v>
      </c>
      <c r="EA13" s="124">
        <f>SUM('PROGRESS SCHEDULE'!$L$61:P$61)</f>
        <v>0</v>
      </c>
      <c r="EB13" s="123" t="s">
        <v>188</v>
      </c>
      <c r="EC13" s="124">
        <f>INDEX('PROGRESS SCHEDULE'!Q$61:Q$62,1)</f>
        <v>0</v>
      </c>
      <c r="EE13" s="123" t="s">
        <v>188</v>
      </c>
      <c r="EF13" s="124">
        <f>SUM('PROGRESS SCHEDULE'!$L$63:P$63)</f>
        <v>0</v>
      </c>
      <c r="EG13" s="123" t="s">
        <v>188</v>
      </c>
      <c r="EH13" s="124">
        <f>INDEX('PROGRESS SCHEDULE'!Q$63:Q$64,1)</f>
        <v>0</v>
      </c>
      <c r="EJ13" s="123" t="s">
        <v>188</v>
      </c>
      <c r="EK13" s="124">
        <f>SUM('PROGRESS SCHEDULE'!$L$65:P$65)</f>
        <v>0</v>
      </c>
      <c r="EL13" s="123" t="s">
        <v>188</v>
      </c>
      <c r="EM13" s="124">
        <f>INDEX('PROGRESS SCHEDULE'!Q$65:Q$66,1)</f>
        <v>0</v>
      </c>
      <c r="EO13" s="123" t="s">
        <v>188</v>
      </c>
      <c r="EP13" s="124">
        <f>SUM('PROGRESS SCHEDULE'!$L$67:P$67)</f>
        <v>0</v>
      </c>
      <c r="EQ13" s="123" t="s">
        <v>188</v>
      </c>
      <c r="ER13" s="124">
        <f>INDEX('PROGRESS SCHEDULE'!Q$67:Q$68,1)</f>
        <v>0</v>
      </c>
      <c r="ET13" s="123" t="s">
        <v>188</v>
      </c>
      <c r="EU13" s="124">
        <f>SUM('PROGRESS SCHEDULE'!$L$69:P$69)</f>
        <v>0</v>
      </c>
      <c r="EV13" s="123" t="s">
        <v>188</v>
      </c>
      <c r="EW13" s="124">
        <f>INDEX('PROGRESS SCHEDULE'!Q$69:Q$70,1)</f>
        <v>0</v>
      </c>
      <c r="EY13" s="123" t="s">
        <v>188</v>
      </c>
      <c r="EZ13" s="124">
        <f>SUM('PROGRESS SCHEDULE'!$L$71:P$71)</f>
        <v>0</v>
      </c>
      <c r="FA13" s="123" t="s">
        <v>188</v>
      </c>
      <c r="FB13" s="124">
        <f>INDEX('PROGRESS SCHEDULE'!Q$71:Q$72,1)</f>
        <v>0</v>
      </c>
      <c r="FD13" s="123" t="s">
        <v>188</v>
      </c>
      <c r="FE13" s="124">
        <f>SUM('PROGRESS SCHEDULE'!$L$73:P$73)</f>
        <v>0</v>
      </c>
      <c r="FF13" s="123" t="s">
        <v>188</v>
      </c>
      <c r="FG13" s="124">
        <f>INDEX('PROGRESS SCHEDULE'!Q$73:Q$74,1)</f>
        <v>0</v>
      </c>
      <c r="FI13" s="123" t="s">
        <v>188</v>
      </c>
      <c r="FJ13" s="124">
        <f>SUM('PROGRESS SCHEDULE'!$L$75:P$75)</f>
        <v>0</v>
      </c>
      <c r="FK13" s="123" t="s">
        <v>188</v>
      </c>
      <c r="FL13" s="124">
        <f>INDEX('PROGRESS SCHEDULE'!Q$75:Q$76,1)</f>
        <v>0</v>
      </c>
      <c r="FN13" s="123" t="s">
        <v>188</v>
      </c>
      <c r="FO13" s="124">
        <f>SUM('PROGRESS SCHEDULE'!$L$77:P$77)</f>
        <v>0</v>
      </c>
      <c r="FP13" s="123" t="s">
        <v>188</v>
      </c>
      <c r="FQ13" s="124">
        <f>INDEX('PROGRESS SCHEDULE'!Q$77:Q$78,1)</f>
        <v>0</v>
      </c>
      <c r="FS13" s="123" t="s">
        <v>188</v>
      </c>
      <c r="FT13" s="124">
        <f>SUM('PROGRESS SCHEDULE'!$L$79:P$79)</f>
        <v>0</v>
      </c>
      <c r="FU13" s="123" t="s">
        <v>188</v>
      </c>
      <c r="FV13" s="124">
        <f>INDEX('PROGRESS SCHEDULE'!Q$79:Q$80,1)</f>
        <v>0</v>
      </c>
      <c r="FX13" s="123" t="s">
        <v>188</v>
      </c>
      <c r="FY13" s="124">
        <f>SUM('PROGRESS SCHEDULE'!$L$81:P$81)</f>
        <v>0</v>
      </c>
      <c r="FZ13" s="123" t="s">
        <v>188</v>
      </c>
      <c r="GA13" s="124">
        <f>INDEX('PROGRESS SCHEDULE'!Q$81:Q$82,1)</f>
        <v>0</v>
      </c>
      <c r="GC13" s="123" t="s">
        <v>188</v>
      </c>
      <c r="GD13" s="124">
        <f>SUM('PROGRESS SCHEDULE'!$L$83:P$83)</f>
        <v>0</v>
      </c>
      <c r="GE13" s="123" t="s">
        <v>188</v>
      </c>
      <c r="GF13" s="124">
        <f>INDEX('PROGRESS SCHEDULE'!Q$83:Q$84,1)</f>
        <v>0</v>
      </c>
      <c r="GH13" s="123" t="s">
        <v>188</v>
      </c>
      <c r="GI13" s="124">
        <f>SUM('PROGRESS SCHEDULE'!$L$85:P$85)</f>
        <v>0</v>
      </c>
      <c r="GJ13" s="123" t="s">
        <v>188</v>
      </c>
      <c r="GK13" s="124">
        <f>INDEX('PROGRESS SCHEDULE'!Q$85:Q$86,1)</f>
        <v>0</v>
      </c>
      <c r="GM13" s="123" t="s">
        <v>188</v>
      </c>
      <c r="GN13" s="124">
        <f>SUM('PROGRESS SCHEDULE'!$L$87:P$87)</f>
        <v>0</v>
      </c>
      <c r="GO13" s="123" t="s">
        <v>188</v>
      </c>
      <c r="GP13" s="124">
        <f>INDEX('PROGRESS SCHEDULE'!Q$87:Q$88,1)</f>
        <v>0</v>
      </c>
      <c r="GR13" s="123" t="s">
        <v>188</v>
      </c>
      <c r="GS13" s="124">
        <f>SUM('PROGRESS SCHEDULE'!$L$89:P$89)</f>
        <v>0</v>
      </c>
      <c r="GT13" s="123" t="s">
        <v>188</v>
      </c>
      <c r="GU13" s="124">
        <f>INDEX('PROGRESS SCHEDULE'!Q$89:Q$90,1)</f>
        <v>0</v>
      </c>
      <c r="GW13" s="123" t="s">
        <v>188</v>
      </c>
      <c r="GX13" s="124">
        <f>SUM('PROGRESS SCHEDULE'!$L$91:P$91)</f>
        <v>0</v>
      </c>
      <c r="GY13" s="123" t="s">
        <v>188</v>
      </c>
      <c r="GZ13" s="124">
        <f>INDEX('PROGRESS SCHEDULE'!Q$91:Q$92,1)</f>
        <v>0</v>
      </c>
      <c r="HB13" s="123" t="s">
        <v>188</v>
      </c>
      <c r="HC13" s="124">
        <f>SUM('PROGRESS SCHEDULE'!$L$93:P$93)</f>
        <v>0</v>
      </c>
      <c r="HD13" s="123" t="s">
        <v>188</v>
      </c>
      <c r="HE13" s="124">
        <f>INDEX('PROGRESS SCHEDULE'!Q$93:Q$94,1)</f>
        <v>0</v>
      </c>
      <c r="HG13" s="123" t="s">
        <v>188</v>
      </c>
      <c r="HH13" s="124">
        <f>SUM('PROGRESS SCHEDULE'!$L$95:P$95)</f>
        <v>0</v>
      </c>
      <c r="HI13" s="123" t="s">
        <v>188</v>
      </c>
      <c r="HJ13" s="124">
        <f>INDEX('PROGRESS SCHEDULE'!Q$95:Q$96,1)</f>
        <v>0</v>
      </c>
    </row>
    <row r="14" spans="1:218" ht="13" x14ac:dyDescent="0.3">
      <c r="A14" s="125">
        <v>6</v>
      </c>
      <c r="B14" s="407">
        <f>'WORK SHEET'!B24</f>
        <v>0</v>
      </c>
      <c r="C14" s="242"/>
      <c r="D14" s="242"/>
      <c r="E14" s="242"/>
      <c r="F14" s="242"/>
      <c r="G14" s="408"/>
      <c r="H14" s="126" t="e">
        <f>'WORK SHEET'!H24</f>
        <v>#DIV/0!</v>
      </c>
      <c r="I14" s="127">
        <f>VLOOKUP($M$3,AN8:AO49,2,FALSE)</f>
        <v>0</v>
      </c>
      <c r="J14" s="127">
        <f>VLOOKUP($M$3,AP8:AQ49,2,FALSE)</f>
        <v>0</v>
      </c>
      <c r="K14" s="128">
        <f t="shared" si="0"/>
        <v>0</v>
      </c>
      <c r="L14" s="163"/>
      <c r="M14" s="163"/>
      <c r="O14" s="123" t="s">
        <v>189</v>
      </c>
      <c r="P14" s="124">
        <f>SUM('PROGRESS SCHEDULE'!$L$15:Q$15)</f>
        <v>0</v>
      </c>
      <c r="Q14" s="123" t="s">
        <v>189</v>
      </c>
      <c r="R14" s="124">
        <f>INDEX('PROGRESS SCHEDULE'!R$15:R$16,1)</f>
        <v>0</v>
      </c>
      <c r="T14" s="123" t="s">
        <v>189</v>
      </c>
      <c r="U14" s="124">
        <f>SUM('PROGRESS SCHEDULE'!$L$17:Q$17)</f>
        <v>0</v>
      </c>
      <c r="V14" s="123" t="s">
        <v>189</v>
      </c>
      <c r="W14" s="124">
        <f>INDEX('PROGRESS SCHEDULE'!R$17:R$18,1)</f>
        <v>0</v>
      </c>
      <c r="Y14" s="123" t="s">
        <v>189</v>
      </c>
      <c r="Z14" s="124">
        <f>SUM('PROGRESS SCHEDULE'!$L$19:Q$19)</f>
        <v>0</v>
      </c>
      <c r="AA14" s="123" t="s">
        <v>189</v>
      </c>
      <c r="AB14" s="124">
        <f>INDEX('PROGRESS SCHEDULE'!R$19:R$20,1)</f>
        <v>0</v>
      </c>
      <c r="AD14" s="123" t="s">
        <v>189</v>
      </c>
      <c r="AE14" s="124">
        <f>SUM('PROGRESS SCHEDULE'!$L$21:Q$21)</f>
        <v>0</v>
      </c>
      <c r="AF14" s="123" t="s">
        <v>189</v>
      </c>
      <c r="AG14" s="124">
        <f>INDEX('PROGRESS SCHEDULE'!R$21:R$22,1)</f>
        <v>0</v>
      </c>
      <c r="AI14" s="123" t="s">
        <v>189</v>
      </c>
      <c r="AJ14" s="124">
        <f>SUM('PROGRESS SCHEDULE'!$L$23:Q$23)</f>
        <v>0</v>
      </c>
      <c r="AK14" s="123" t="s">
        <v>189</v>
      </c>
      <c r="AL14" s="124">
        <f>INDEX('PROGRESS SCHEDULE'!R$23:R$24,1)</f>
        <v>0</v>
      </c>
      <c r="AN14" s="123" t="s">
        <v>189</v>
      </c>
      <c r="AO14" s="124">
        <f>SUM('PROGRESS SCHEDULE'!$L$25:Q$25)</f>
        <v>0</v>
      </c>
      <c r="AP14" s="123" t="s">
        <v>189</v>
      </c>
      <c r="AQ14" s="124">
        <f>INDEX('PROGRESS SCHEDULE'!R$25:R$26,1)</f>
        <v>0</v>
      </c>
      <c r="AS14" s="123" t="s">
        <v>189</v>
      </c>
      <c r="AT14" s="124">
        <f>SUM('PROGRESS SCHEDULE'!$L$27:Q$27)</f>
        <v>0</v>
      </c>
      <c r="AU14" s="123" t="s">
        <v>189</v>
      </c>
      <c r="AV14" s="124">
        <f>INDEX('PROGRESS SCHEDULE'!R$27:R$28,1)</f>
        <v>0</v>
      </c>
      <c r="AX14" s="123" t="s">
        <v>189</v>
      </c>
      <c r="AY14" s="124">
        <f>SUM('PROGRESS SCHEDULE'!$L$29:Q$29)</f>
        <v>0</v>
      </c>
      <c r="AZ14" s="123" t="s">
        <v>189</v>
      </c>
      <c r="BA14" s="124">
        <f>INDEX('PROGRESS SCHEDULE'!R$29:R$30,1)</f>
        <v>0</v>
      </c>
      <c r="BC14" s="123" t="s">
        <v>189</v>
      </c>
      <c r="BD14" s="124">
        <f>SUM('PROGRESS SCHEDULE'!$L$31:Q$31)</f>
        <v>0</v>
      </c>
      <c r="BE14" s="123" t="s">
        <v>189</v>
      </c>
      <c r="BF14" s="124">
        <f>INDEX('PROGRESS SCHEDULE'!R$31:R$32,1)</f>
        <v>0</v>
      </c>
      <c r="BH14" s="123" t="s">
        <v>189</v>
      </c>
      <c r="BI14" s="124">
        <f>SUM('PROGRESS SCHEDULE'!$L$33:Q$33)</f>
        <v>0</v>
      </c>
      <c r="BJ14" s="123" t="s">
        <v>189</v>
      </c>
      <c r="BK14" s="124">
        <f>INDEX('PROGRESS SCHEDULE'!R$33:R$34,1)</f>
        <v>0</v>
      </c>
      <c r="BM14" s="123" t="s">
        <v>189</v>
      </c>
      <c r="BN14" s="124">
        <f>SUM('PROGRESS SCHEDULE'!$L$35:Q$35)</f>
        <v>0</v>
      </c>
      <c r="BO14" s="123" t="s">
        <v>189</v>
      </c>
      <c r="BP14" s="124">
        <f>INDEX('PROGRESS SCHEDULE'!R$35:R$36,1)</f>
        <v>0</v>
      </c>
      <c r="BR14" s="123" t="s">
        <v>189</v>
      </c>
      <c r="BS14" s="124">
        <f>SUM('PROGRESS SCHEDULE'!$L$37:Q$37)</f>
        <v>0</v>
      </c>
      <c r="BT14" s="123" t="s">
        <v>189</v>
      </c>
      <c r="BU14" s="124">
        <f>INDEX('PROGRESS SCHEDULE'!R$37:R$38,1)</f>
        <v>0</v>
      </c>
      <c r="BW14" s="123" t="s">
        <v>189</v>
      </c>
      <c r="BX14" s="124">
        <f>SUM('PROGRESS SCHEDULE'!$L$39:Q$39)</f>
        <v>0</v>
      </c>
      <c r="BY14" s="123" t="s">
        <v>189</v>
      </c>
      <c r="BZ14" s="124">
        <f>INDEX('PROGRESS SCHEDULE'!R$39:R$40,1)</f>
        <v>0</v>
      </c>
      <c r="CB14" s="123" t="s">
        <v>189</v>
      </c>
      <c r="CC14" s="124">
        <f>SUM('PROGRESS SCHEDULE'!$L$41:Q$41)</f>
        <v>0</v>
      </c>
      <c r="CD14" s="123" t="s">
        <v>189</v>
      </c>
      <c r="CE14" s="124">
        <f>INDEX('PROGRESS SCHEDULE'!R$41:R$42,1)</f>
        <v>0</v>
      </c>
      <c r="CG14" s="123" t="s">
        <v>189</v>
      </c>
      <c r="CH14" s="124">
        <f>SUM('PROGRESS SCHEDULE'!$L$43:Q$43)</f>
        <v>0</v>
      </c>
      <c r="CI14" s="123" t="s">
        <v>189</v>
      </c>
      <c r="CJ14" s="124">
        <f>INDEX('PROGRESS SCHEDULE'!R$43:R$44,1)</f>
        <v>0</v>
      </c>
      <c r="CL14" s="123" t="s">
        <v>189</v>
      </c>
      <c r="CM14" s="124">
        <f>SUM('PROGRESS SCHEDULE'!$L$45:Q$45)</f>
        <v>0</v>
      </c>
      <c r="CN14" s="123" t="s">
        <v>189</v>
      </c>
      <c r="CO14" s="124">
        <f>INDEX('PROGRESS SCHEDULE'!R$45:R$46,1)</f>
        <v>0</v>
      </c>
      <c r="CQ14" s="123" t="s">
        <v>189</v>
      </c>
      <c r="CR14" s="124">
        <f>SUM('PROGRESS SCHEDULE'!$L$47:Q$47)</f>
        <v>0</v>
      </c>
      <c r="CS14" s="123" t="s">
        <v>189</v>
      </c>
      <c r="CT14" s="124">
        <f>INDEX('PROGRESS SCHEDULE'!R$47:R$48,1)</f>
        <v>0</v>
      </c>
      <c r="CV14" s="123" t="s">
        <v>189</v>
      </c>
      <c r="CW14" s="124">
        <f>SUM('PROGRESS SCHEDULE'!$L$49:Q$49)</f>
        <v>0</v>
      </c>
      <c r="CX14" s="123" t="s">
        <v>189</v>
      </c>
      <c r="CY14" s="124">
        <f>INDEX('PROGRESS SCHEDULE'!R$49:R$50,1)</f>
        <v>0</v>
      </c>
      <c r="DA14" s="123" t="s">
        <v>189</v>
      </c>
      <c r="DB14" s="124">
        <f>SUM('PROGRESS SCHEDULE'!$L$51:Q$51)</f>
        <v>0</v>
      </c>
      <c r="DC14" s="123" t="s">
        <v>189</v>
      </c>
      <c r="DD14" s="124">
        <f>INDEX('PROGRESS SCHEDULE'!R$51:R$52,1)</f>
        <v>0</v>
      </c>
      <c r="DF14" s="123" t="s">
        <v>189</v>
      </c>
      <c r="DG14" s="124">
        <f>SUM('PROGRESS SCHEDULE'!$L$53:Q$53)</f>
        <v>0</v>
      </c>
      <c r="DH14" s="123" t="s">
        <v>189</v>
      </c>
      <c r="DI14" s="124">
        <f>INDEX('PROGRESS SCHEDULE'!R$53:R$54,1)</f>
        <v>0</v>
      </c>
      <c r="DK14" s="123" t="s">
        <v>189</v>
      </c>
      <c r="DL14" s="124">
        <f>SUM('PROGRESS SCHEDULE'!$L$55:Q$55)</f>
        <v>0</v>
      </c>
      <c r="DM14" s="123" t="s">
        <v>189</v>
      </c>
      <c r="DN14" s="124">
        <f>INDEX('PROGRESS SCHEDULE'!R$55:R$56,1)</f>
        <v>0</v>
      </c>
      <c r="DP14" s="123" t="s">
        <v>189</v>
      </c>
      <c r="DQ14" s="124">
        <f>SUM('PROGRESS SCHEDULE'!$L$57:Q$57)</f>
        <v>0</v>
      </c>
      <c r="DR14" s="123" t="s">
        <v>189</v>
      </c>
      <c r="DS14" s="124">
        <f>INDEX('PROGRESS SCHEDULE'!R$57:R$58,1)</f>
        <v>0</v>
      </c>
      <c r="DU14" s="123" t="s">
        <v>189</v>
      </c>
      <c r="DV14" s="124">
        <f>SUM('PROGRESS SCHEDULE'!$L$59:Q$59)</f>
        <v>0</v>
      </c>
      <c r="DW14" s="123" t="s">
        <v>189</v>
      </c>
      <c r="DX14" s="124">
        <f>INDEX('PROGRESS SCHEDULE'!R$59:R$60,1)</f>
        <v>0</v>
      </c>
      <c r="DZ14" s="123" t="s">
        <v>189</v>
      </c>
      <c r="EA14" s="124">
        <f>SUM('PROGRESS SCHEDULE'!$L$61:Q$61)</f>
        <v>0</v>
      </c>
      <c r="EB14" s="123" t="s">
        <v>189</v>
      </c>
      <c r="EC14" s="124">
        <f>INDEX('PROGRESS SCHEDULE'!R$61:R$62,1)</f>
        <v>0</v>
      </c>
      <c r="EE14" s="123" t="s">
        <v>189</v>
      </c>
      <c r="EF14" s="124">
        <f>SUM('PROGRESS SCHEDULE'!$L$63:Q$63)</f>
        <v>0</v>
      </c>
      <c r="EG14" s="123" t="s">
        <v>189</v>
      </c>
      <c r="EH14" s="124">
        <f>INDEX('PROGRESS SCHEDULE'!R$63:R$64,1)</f>
        <v>0</v>
      </c>
      <c r="EJ14" s="123" t="s">
        <v>189</v>
      </c>
      <c r="EK14" s="124">
        <f>SUM('PROGRESS SCHEDULE'!$L$65:Q$65)</f>
        <v>0</v>
      </c>
      <c r="EL14" s="123" t="s">
        <v>189</v>
      </c>
      <c r="EM14" s="124">
        <f>INDEX('PROGRESS SCHEDULE'!R$65:R$66,1)</f>
        <v>0</v>
      </c>
      <c r="EO14" s="123" t="s">
        <v>189</v>
      </c>
      <c r="EP14" s="124">
        <f>SUM('PROGRESS SCHEDULE'!$L$67:Q$67)</f>
        <v>0</v>
      </c>
      <c r="EQ14" s="123" t="s">
        <v>189</v>
      </c>
      <c r="ER14" s="124">
        <f>INDEX('PROGRESS SCHEDULE'!R$67:R$68,1)</f>
        <v>0</v>
      </c>
      <c r="ET14" s="123" t="s">
        <v>189</v>
      </c>
      <c r="EU14" s="124">
        <f>SUM('PROGRESS SCHEDULE'!$L$69:Q$69)</f>
        <v>0</v>
      </c>
      <c r="EV14" s="123" t="s">
        <v>189</v>
      </c>
      <c r="EW14" s="124">
        <f>INDEX('PROGRESS SCHEDULE'!R$69:R$70,1)</f>
        <v>0</v>
      </c>
      <c r="EY14" s="123" t="s">
        <v>189</v>
      </c>
      <c r="EZ14" s="124">
        <f>SUM('PROGRESS SCHEDULE'!$L$71:Q$71)</f>
        <v>0</v>
      </c>
      <c r="FA14" s="123" t="s">
        <v>189</v>
      </c>
      <c r="FB14" s="124">
        <f>INDEX('PROGRESS SCHEDULE'!R$71:R$72,1)</f>
        <v>0</v>
      </c>
      <c r="FD14" s="123" t="s">
        <v>189</v>
      </c>
      <c r="FE14" s="124">
        <f>SUM('PROGRESS SCHEDULE'!$L$73:Q$73)</f>
        <v>0</v>
      </c>
      <c r="FF14" s="123" t="s">
        <v>189</v>
      </c>
      <c r="FG14" s="124">
        <f>INDEX('PROGRESS SCHEDULE'!R$73:R$74,1)</f>
        <v>0</v>
      </c>
      <c r="FI14" s="123" t="s">
        <v>189</v>
      </c>
      <c r="FJ14" s="124">
        <f>SUM('PROGRESS SCHEDULE'!$L$75:Q$75)</f>
        <v>0</v>
      </c>
      <c r="FK14" s="123" t="s">
        <v>189</v>
      </c>
      <c r="FL14" s="124">
        <f>INDEX('PROGRESS SCHEDULE'!R$75:R$76,1)</f>
        <v>0</v>
      </c>
      <c r="FN14" s="123" t="s">
        <v>189</v>
      </c>
      <c r="FO14" s="124">
        <f>SUM('PROGRESS SCHEDULE'!$L$77:Q$77)</f>
        <v>0</v>
      </c>
      <c r="FP14" s="123" t="s">
        <v>189</v>
      </c>
      <c r="FQ14" s="124">
        <f>INDEX('PROGRESS SCHEDULE'!R$77:R$78,1)</f>
        <v>0</v>
      </c>
      <c r="FS14" s="123" t="s">
        <v>189</v>
      </c>
      <c r="FT14" s="124">
        <f>SUM('PROGRESS SCHEDULE'!$L$79:Q$79)</f>
        <v>0</v>
      </c>
      <c r="FU14" s="123" t="s">
        <v>189</v>
      </c>
      <c r="FV14" s="124">
        <f>INDEX('PROGRESS SCHEDULE'!R$79:R$80,1)</f>
        <v>0</v>
      </c>
      <c r="FX14" s="123" t="s">
        <v>189</v>
      </c>
      <c r="FY14" s="124">
        <f>SUM('PROGRESS SCHEDULE'!$L$81:Q$81)</f>
        <v>0</v>
      </c>
      <c r="FZ14" s="123" t="s">
        <v>189</v>
      </c>
      <c r="GA14" s="124">
        <f>INDEX('PROGRESS SCHEDULE'!R$81:R$82,1)</f>
        <v>0</v>
      </c>
      <c r="GC14" s="123" t="s">
        <v>189</v>
      </c>
      <c r="GD14" s="124">
        <f>SUM('PROGRESS SCHEDULE'!$L$83:Q$83)</f>
        <v>0</v>
      </c>
      <c r="GE14" s="123" t="s">
        <v>189</v>
      </c>
      <c r="GF14" s="124">
        <f>INDEX('PROGRESS SCHEDULE'!R$83:R$84,1)</f>
        <v>0</v>
      </c>
      <c r="GH14" s="123" t="s">
        <v>189</v>
      </c>
      <c r="GI14" s="124">
        <f>SUM('PROGRESS SCHEDULE'!$L$85:Q$85)</f>
        <v>0</v>
      </c>
      <c r="GJ14" s="123" t="s">
        <v>189</v>
      </c>
      <c r="GK14" s="124">
        <f>INDEX('PROGRESS SCHEDULE'!R$85:R$86,1)</f>
        <v>0</v>
      </c>
      <c r="GM14" s="123" t="s">
        <v>189</v>
      </c>
      <c r="GN14" s="124">
        <f>SUM('PROGRESS SCHEDULE'!$L$87:Q$87)</f>
        <v>0</v>
      </c>
      <c r="GO14" s="123" t="s">
        <v>189</v>
      </c>
      <c r="GP14" s="124">
        <f>INDEX('PROGRESS SCHEDULE'!R$87:R$88,1)</f>
        <v>0</v>
      </c>
      <c r="GR14" s="123" t="s">
        <v>189</v>
      </c>
      <c r="GS14" s="124">
        <f>SUM('PROGRESS SCHEDULE'!$L$89:Q$89)</f>
        <v>0</v>
      </c>
      <c r="GT14" s="123" t="s">
        <v>189</v>
      </c>
      <c r="GU14" s="124">
        <f>INDEX('PROGRESS SCHEDULE'!R$89:R$90,1)</f>
        <v>0</v>
      </c>
      <c r="GW14" s="123" t="s">
        <v>189</v>
      </c>
      <c r="GX14" s="124">
        <f>SUM('PROGRESS SCHEDULE'!$L$91:Q$91)</f>
        <v>0</v>
      </c>
      <c r="GY14" s="123" t="s">
        <v>189</v>
      </c>
      <c r="GZ14" s="124">
        <f>INDEX('PROGRESS SCHEDULE'!R$91:R$92,1)</f>
        <v>0</v>
      </c>
      <c r="HB14" s="123" t="s">
        <v>189</v>
      </c>
      <c r="HC14" s="124">
        <f>SUM('PROGRESS SCHEDULE'!$L$93:Q$93)</f>
        <v>0</v>
      </c>
      <c r="HD14" s="123" t="s">
        <v>189</v>
      </c>
      <c r="HE14" s="124">
        <f>INDEX('PROGRESS SCHEDULE'!R$93:R$94,1)</f>
        <v>0</v>
      </c>
      <c r="HG14" s="123" t="s">
        <v>189</v>
      </c>
      <c r="HH14" s="124">
        <f>SUM('PROGRESS SCHEDULE'!$L$95:Q$95)</f>
        <v>0</v>
      </c>
      <c r="HI14" s="123" t="s">
        <v>189</v>
      </c>
      <c r="HJ14" s="124">
        <f>INDEX('PROGRESS SCHEDULE'!R$95:R$96,1)</f>
        <v>0</v>
      </c>
    </row>
    <row r="15" spans="1:218" ht="13" x14ac:dyDescent="0.3">
      <c r="A15" s="125">
        <v>7</v>
      </c>
      <c r="B15" s="407">
        <f>'WORK SHEET'!B25</f>
        <v>0</v>
      </c>
      <c r="C15" s="242"/>
      <c r="D15" s="242"/>
      <c r="E15" s="242"/>
      <c r="F15" s="242"/>
      <c r="G15" s="408"/>
      <c r="H15" s="126" t="e">
        <f>'WORK SHEET'!H25</f>
        <v>#DIV/0!</v>
      </c>
      <c r="I15" s="127">
        <f>VLOOKUP($M$3,AS8:AT49,2,FALSE)</f>
        <v>0</v>
      </c>
      <c r="J15" s="127">
        <f>VLOOKUP($M$3,AU8:AV49,2,FALSE)</f>
        <v>0</v>
      </c>
      <c r="K15" s="128">
        <f t="shared" si="0"/>
        <v>0</v>
      </c>
      <c r="L15" s="163"/>
      <c r="M15" s="163"/>
      <c r="O15" s="123" t="s">
        <v>190</v>
      </c>
      <c r="P15" s="124">
        <f>SUM('PROGRESS SCHEDULE'!$L$15:R$15)</f>
        <v>0</v>
      </c>
      <c r="Q15" s="123" t="s">
        <v>190</v>
      </c>
      <c r="R15" s="124">
        <f>INDEX('PROGRESS SCHEDULE'!S$15:S$16,1)</f>
        <v>0</v>
      </c>
      <c r="T15" s="123" t="s">
        <v>190</v>
      </c>
      <c r="U15" s="124">
        <f>SUM('PROGRESS SCHEDULE'!$L$17:R$17)</f>
        <v>0</v>
      </c>
      <c r="V15" s="123" t="s">
        <v>190</v>
      </c>
      <c r="W15" s="124">
        <f>INDEX('PROGRESS SCHEDULE'!S$17:S$18,1)</f>
        <v>0</v>
      </c>
      <c r="Y15" s="123" t="s">
        <v>190</v>
      </c>
      <c r="Z15" s="124">
        <f>SUM('PROGRESS SCHEDULE'!$L$19:R$19)</f>
        <v>0</v>
      </c>
      <c r="AA15" s="123" t="s">
        <v>190</v>
      </c>
      <c r="AB15" s="124">
        <f>INDEX('PROGRESS SCHEDULE'!S$19:S$20,1)</f>
        <v>0</v>
      </c>
      <c r="AD15" s="123" t="s">
        <v>190</v>
      </c>
      <c r="AE15" s="124">
        <f>SUM('PROGRESS SCHEDULE'!$L$21:R$21)</f>
        <v>0</v>
      </c>
      <c r="AF15" s="123" t="s">
        <v>190</v>
      </c>
      <c r="AG15" s="124">
        <f>INDEX('PROGRESS SCHEDULE'!S$21:S$22,1)</f>
        <v>0</v>
      </c>
      <c r="AI15" s="123" t="s">
        <v>190</v>
      </c>
      <c r="AJ15" s="124">
        <f>SUM('PROGRESS SCHEDULE'!$L$23:R$23)</f>
        <v>0</v>
      </c>
      <c r="AK15" s="123" t="s">
        <v>190</v>
      </c>
      <c r="AL15" s="124">
        <f>INDEX('PROGRESS SCHEDULE'!S$23:S$24,1)</f>
        <v>0</v>
      </c>
      <c r="AN15" s="123" t="s">
        <v>190</v>
      </c>
      <c r="AO15" s="124">
        <f>SUM('PROGRESS SCHEDULE'!$L$25:R$25)</f>
        <v>0</v>
      </c>
      <c r="AP15" s="123" t="s">
        <v>190</v>
      </c>
      <c r="AQ15" s="124">
        <f>INDEX('PROGRESS SCHEDULE'!S$25:S$26,1)</f>
        <v>0</v>
      </c>
      <c r="AS15" s="123" t="s">
        <v>190</v>
      </c>
      <c r="AT15" s="124">
        <f>SUM('PROGRESS SCHEDULE'!$L$27:R$27)</f>
        <v>0</v>
      </c>
      <c r="AU15" s="123" t="s">
        <v>190</v>
      </c>
      <c r="AV15" s="124">
        <f>INDEX('PROGRESS SCHEDULE'!S$27:S$28,1)</f>
        <v>0</v>
      </c>
      <c r="AX15" s="123" t="s">
        <v>190</v>
      </c>
      <c r="AY15" s="124">
        <f>SUM('PROGRESS SCHEDULE'!$L$29:R$29)</f>
        <v>0</v>
      </c>
      <c r="AZ15" s="123" t="s">
        <v>190</v>
      </c>
      <c r="BA15" s="124">
        <f>INDEX('PROGRESS SCHEDULE'!S$29:S$30,1)</f>
        <v>0</v>
      </c>
      <c r="BC15" s="123" t="s">
        <v>190</v>
      </c>
      <c r="BD15" s="124">
        <f>SUM('PROGRESS SCHEDULE'!$L$31:R$31)</f>
        <v>0</v>
      </c>
      <c r="BE15" s="123" t="s">
        <v>190</v>
      </c>
      <c r="BF15" s="124">
        <f>INDEX('PROGRESS SCHEDULE'!S$31:S$32,1)</f>
        <v>0</v>
      </c>
      <c r="BH15" s="123" t="s">
        <v>190</v>
      </c>
      <c r="BI15" s="124">
        <f>SUM('PROGRESS SCHEDULE'!$L$33:R$33)</f>
        <v>0</v>
      </c>
      <c r="BJ15" s="123" t="s">
        <v>190</v>
      </c>
      <c r="BK15" s="124">
        <f>INDEX('PROGRESS SCHEDULE'!S$33:S$34,1)</f>
        <v>0</v>
      </c>
      <c r="BM15" s="123" t="s">
        <v>190</v>
      </c>
      <c r="BN15" s="124">
        <f>SUM('PROGRESS SCHEDULE'!$L$35:R$35)</f>
        <v>0</v>
      </c>
      <c r="BO15" s="123" t="s">
        <v>190</v>
      </c>
      <c r="BP15" s="124">
        <f>INDEX('PROGRESS SCHEDULE'!S$35:S$36,1)</f>
        <v>0</v>
      </c>
      <c r="BR15" s="123" t="s">
        <v>190</v>
      </c>
      <c r="BS15" s="124">
        <f>SUM('PROGRESS SCHEDULE'!$L$37:R$37)</f>
        <v>0</v>
      </c>
      <c r="BT15" s="123" t="s">
        <v>190</v>
      </c>
      <c r="BU15" s="124">
        <f>INDEX('PROGRESS SCHEDULE'!S$37:S$38,1)</f>
        <v>0</v>
      </c>
      <c r="BW15" s="123" t="s">
        <v>190</v>
      </c>
      <c r="BX15" s="124">
        <f>SUM('PROGRESS SCHEDULE'!$L$39:R$39)</f>
        <v>0</v>
      </c>
      <c r="BY15" s="123" t="s">
        <v>190</v>
      </c>
      <c r="BZ15" s="124">
        <f>INDEX('PROGRESS SCHEDULE'!S$39:S$40,1)</f>
        <v>0</v>
      </c>
      <c r="CB15" s="123" t="s">
        <v>190</v>
      </c>
      <c r="CC15" s="124">
        <f>SUM('PROGRESS SCHEDULE'!$L$41:R$41)</f>
        <v>0</v>
      </c>
      <c r="CD15" s="123" t="s">
        <v>190</v>
      </c>
      <c r="CE15" s="124">
        <f>INDEX('PROGRESS SCHEDULE'!S$41:S$42,1)</f>
        <v>0</v>
      </c>
      <c r="CG15" s="123" t="s">
        <v>190</v>
      </c>
      <c r="CH15" s="124">
        <f>SUM('PROGRESS SCHEDULE'!$L$43:R$43)</f>
        <v>0</v>
      </c>
      <c r="CI15" s="123" t="s">
        <v>190</v>
      </c>
      <c r="CJ15" s="124">
        <f>INDEX('PROGRESS SCHEDULE'!S$43:S$44,1)</f>
        <v>0</v>
      </c>
      <c r="CL15" s="123" t="s">
        <v>190</v>
      </c>
      <c r="CM15" s="124">
        <f>SUM('PROGRESS SCHEDULE'!$L$45:R$45)</f>
        <v>0</v>
      </c>
      <c r="CN15" s="123" t="s">
        <v>190</v>
      </c>
      <c r="CO15" s="124">
        <f>INDEX('PROGRESS SCHEDULE'!S$45:S$46,1)</f>
        <v>0</v>
      </c>
      <c r="CQ15" s="123" t="s">
        <v>190</v>
      </c>
      <c r="CR15" s="124">
        <f>SUM('PROGRESS SCHEDULE'!$L$47:R$47)</f>
        <v>0</v>
      </c>
      <c r="CS15" s="123" t="s">
        <v>190</v>
      </c>
      <c r="CT15" s="124">
        <f>INDEX('PROGRESS SCHEDULE'!S$47:S$48,1)</f>
        <v>0</v>
      </c>
      <c r="CV15" s="123" t="s">
        <v>190</v>
      </c>
      <c r="CW15" s="124">
        <f>SUM('PROGRESS SCHEDULE'!$L$49:R$49)</f>
        <v>0</v>
      </c>
      <c r="CX15" s="123" t="s">
        <v>190</v>
      </c>
      <c r="CY15" s="124">
        <f>INDEX('PROGRESS SCHEDULE'!S$49:S$50,1)</f>
        <v>0</v>
      </c>
      <c r="DA15" s="123" t="s">
        <v>190</v>
      </c>
      <c r="DB15" s="124">
        <f>SUM('PROGRESS SCHEDULE'!$L$51:R$51)</f>
        <v>0</v>
      </c>
      <c r="DC15" s="123" t="s">
        <v>190</v>
      </c>
      <c r="DD15" s="124">
        <f>INDEX('PROGRESS SCHEDULE'!S$51:S$52,1)</f>
        <v>0</v>
      </c>
      <c r="DF15" s="123" t="s">
        <v>190</v>
      </c>
      <c r="DG15" s="124">
        <f>SUM('PROGRESS SCHEDULE'!$L$53:R$53)</f>
        <v>0</v>
      </c>
      <c r="DH15" s="123" t="s">
        <v>190</v>
      </c>
      <c r="DI15" s="124">
        <f>INDEX('PROGRESS SCHEDULE'!S$53:S$54,1)</f>
        <v>0</v>
      </c>
      <c r="DK15" s="123" t="s">
        <v>190</v>
      </c>
      <c r="DL15" s="124">
        <f>SUM('PROGRESS SCHEDULE'!$L$55:R$55)</f>
        <v>0</v>
      </c>
      <c r="DM15" s="123" t="s">
        <v>190</v>
      </c>
      <c r="DN15" s="124">
        <f>INDEX('PROGRESS SCHEDULE'!S$55:S$56,1)</f>
        <v>0</v>
      </c>
      <c r="DP15" s="123" t="s">
        <v>190</v>
      </c>
      <c r="DQ15" s="124">
        <f>SUM('PROGRESS SCHEDULE'!$L$57:R$57)</f>
        <v>0</v>
      </c>
      <c r="DR15" s="123" t="s">
        <v>190</v>
      </c>
      <c r="DS15" s="124">
        <f>INDEX('PROGRESS SCHEDULE'!S$57:S$58,1)</f>
        <v>0</v>
      </c>
      <c r="DU15" s="123" t="s">
        <v>190</v>
      </c>
      <c r="DV15" s="124">
        <f>SUM('PROGRESS SCHEDULE'!$L$59:R$59)</f>
        <v>0</v>
      </c>
      <c r="DW15" s="123" t="s">
        <v>190</v>
      </c>
      <c r="DX15" s="124">
        <f>INDEX('PROGRESS SCHEDULE'!S$59:S$60,1)</f>
        <v>0</v>
      </c>
      <c r="DZ15" s="123" t="s">
        <v>190</v>
      </c>
      <c r="EA15" s="124">
        <f>SUM('PROGRESS SCHEDULE'!$L$61:R$61)</f>
        <v>0</v>
      </c>
      <c r="EB15" s="123" t="s">
        <v>190</v>
      </c>
      <c r="EC15" s="124">
        <f>INDEX('PROGRESS SCHEDULE'!S$61:S$62,1)</f>
        <v>0</v>
      </c>
      <c r="EE15" s="123" t="s">
        <v>190</v>
      </c>
      <c r="EF15" s="124">
        <f>SUM('PROGRESS SCHEDULE'!$L$63:R$63)</f>
        <v>0</v>
      </c>
      <c r="EG15" s="123" t="s">
        <v>190</v>
      </c>
      <c r="EH15" s="124">
        <f>INDEX('PROGRESS SCHEDULE'!S$63:S$64,1)</f>
        <v>0</v>
      </c>
      <c r="EJ15" s="123" t="s">
        <v>190</v>
      </c>
      <c r="EK15" s="124">
        <f>SUM('PROGRESS SCHEDULE'!$L$65:R$65)</f>
        <v>0</v>
      </c>
      <c r="EL15" s="123" t="s">
        <v>190</v>
      </c>
      <c r="EM15" s="124">
        <f>INDEX('PROGRESS SCHEDULE'!S$65:S$66,1)</f>
        <v>0</v>
      </c>
      <c r="EO15" s="123" t="s">
        <v>190</v>
      </c>
      <c r="EP15" s="124">
        <f>SUM('PROGRESS SCHEDULE'!$L$67:R$67)</f>
        <v>0</v>
      </c>
      <c r="EQ15" s="123" t="s">
        <v>190</v>
      </c>
      <c r="ER15" s="124">
        <f>INDEX('PROGRESS SCHEDULE'!S$67:S$68,1)</f>
        <v>0</v>
      </c>
      <c r="ET15" s="123" t="s">
        <v>190</v>
      </c>
      <c r="EU15" s="124">
        <f>SUM('PROGRESS SCHEDULE'!$L$69:R$69)</f>
        <v>0</v>
      </c>
      <c r="EV15" s="123" t="s">
        <v>190</v>
      </c>
      <c r="EW15" s="124">
        <f>INDEX('PROGRESS SCHEDULE'!S$69:S$70,1)</f>
        <v>0</v>
      </c>
      <c r="EY15" s="123" t="s">
        <v>190</v>
      </c>
      <c r="EZ15" s="124">
        <f>SUM('PROGRESS SCHEDULE'!$L$71:R$71)</f>
        <v>0</v>
      </c>
      <c r="FA15" s="123" t="s">
        <v>190</v>
      </c>
      <c r="FB15" s="124">
        <f>INDEX('PROGRESS SCHEDULE'!S$71:S$72,1)</f>
        <v>0</v>
      </c>
      <c r="FD15" s="123" t="s">
        <v>190</v>
      </c>
      <c r="FE15" s="124">
        <f>SUM('PROGRESS SCHEDULE'!$L$73:R$73)</f>
        <v>0</v>
      </c>
      <c r="FF15" s="123" t="s">
        <v>190</v>
      </c>
      <c r="FG15" s="124">
        <f>INDEX('PROGRESS SCHEDULE'!S$73:S$74,1)</f>
        <v>0</v>
      </c>
      <c r="FI15" s="123" t="s">
        <v>190</v>
      </c>
      <c r="FJ15" s="124">
        <f>SUM('PROGRESS SCHEDULE'!$L$75:R$75)</f>
        <v>0</v>
      </c>
      <c r="FK15" s="123" t="s">
        <v>190</v>
      </c>
      <c r="FL15" s="124">
        <f>INDEX('PROGRESS SCHEDULE'!S$75:S$76,1)</f>
        <v>0</v>
      </c>
      <c r="FN15" s="123" t="s">
        <v>190</v>
      </c>
      <c r="FO15" s="124">
        <f>SUM('PROGRESS SCHEDULE'!$L$77:R$77)</f>
        <v>0</v>
      </c>
      <c r="FP15" s="123" t="s">
        <v>190</v>
      </c>
      <c r="FQ15" s="124">
        <f>INDEX('PROGRESS SCHEDULE'!S$77:S$78,1)</f>
        <v>0</v>
      </c>
      <c r="FS15" s="123" t="s">
        <v>190</v>
      </c>
      <c r="FT15" s="124">
        <f>SUM('PROGRESS SCHEDULE'!$L$79:R$79)</f>
        <v>0</v>
      </c>
      <c r="FU15" s="123" t="s">
        <v>190</v>
      </c>
      <c r="FV15" s="124">
        <f>INDEX('PROGRESS SCHEDULE'!S$79:S$80,1)</f>
        <v>0</v>
      </c>
      <c r="FX15" s="123" t="s">
        <v>190</v>
      </c>
      <c r="FY15" s="124">
        <f>SUM('PROGRESS SCHEDULE'!$L$81:R$81)</f>
        <v>0</v>
      </c>
      <c r="FZ15" s="123" t="s">
        <v>190</v>
      </c>
      <c r="GA15" s="124">
        <f>INDEX('PROGRESS SCHEDULE'!S$81:S$82,1)</f>
        <v>0</v>
      </c>
      <c r="GC15" s="123" t="s">
        <v>190</v>
      </c>
      <c r="GD15" s="124">
        <f>SUM('PROGRESS SCHEDULE'!$L$83:R$83)</f>
        <v>0</v>
      </c>
      <c r="GE15" s="123" t="s">
        <v>190</v>
      </c>
      <c r="GF15" s="124">
        <f>INDEX('PROGRESS SCHEDULE'!S$83:S$84,1)</f>
        <v>0</v>
      </c>
      <c r="GH15" s="123" t="s">
        <v>190</v>
      </c>
      <c r="GI15" s="124">
        <f>SUM('PROGRESS SCHEDULE'!$L$85:R$85)</f>
        <v>0</v>
      </c>
      <c r="GJ15" s="123" t="s">
        <v>190</v>
      </c>
      <c r="GK15" s="124">
        <f>INDEX('PROGRESS SCHEDULE'!S$85:S$86,1)</f>
        <v>0</v>
      </c>
      <c r="GM15" s="123" t="s">
        <v>190</v>
      </c>
      <c r="GN15" s="124">
        <f>SUM('PROGRESS SCHEDULE'!$L$87:R$87)</f>
        <v>0</v>
      </c>
      <c r="GO15" s="123" t="s">
        <v>190</v>
      </c>
      <c r="GP15" s="124">
        <f>INDEX('PROGRESS SCHEDULE'!S$87:S$88,1)</f>
        <v>0</v>
      </c>
      <c r="GR15" s="123" t="s">
        <v>190</v>
      </c>
      <c r="GS15" s="124">
        <f>SUM('PROGRESS SCHEDULE'!$L$89:R$89)</f>
        <v>0</v>
      </c>
      <c r="GT15" s="123" t="s">
        <v>190</v>
      </c>
      <c r="GU15" s="124">
        <f>INDEX('PROGRESS SCHEDULE'!S$89:S$90,1)</f>
        <v>0</v>
      </c>
      <c r="GW15" s="123" t="s">
        <v>190</v>
      </c>
      <c r="GX15" s="124">
        <f>SUM('PROGRESS SCHEDULE'!$L$91:R$91)</f>
        <v>0</v>
      </c>
      <c r="GY15" s="123" t="s">
        <v>190</v>
      </c>
      <c r="GZ15" s="124">
        <f>INDEX('PROGRESS SCHEDULE'!S$91:S$92,1)</f>
        <v>0</v>
      </c>
      <c r="HB15" s="123" t="s">
        <v>190</v>
      </c>
      <c r="HC15" s="124">
        <f>SUM('PROGRESS SCHEDULE'!$L$93:R$93)</f>
        <v>0</v>
      </c>
      <c r="HD15" s="123" t="s">
        <v>190</v>
      </c>
      <c r="HE15" s="124">
        <f>INDEX('PROGRESS SCHEDULE'!S$93:S$94,1)</f>
        <v>0</v>
      </c>
      <c r="HG15" s="123" t="s">
        <v>190</v>
      </c>
      <c r="HH15" s="124">
        <f>SUM('PROGRESS SCHEDULE'!$L$95:R$95)</f>
        <v>0</v>
      </c>
      <c r="HI15" s="123" t="s">
        <v>190</v>
      </c>
      <c r="HJ15" s="124">
        <f>INDEX('PROGRESS SCHEDULE'!S$95:S$96,1)</f>
        <v>0</v>
      </c>
    </row>
    <row r="16" spans="1:218" ht="13" x14ac:dyDescent="0.3">
      <c r="A16" s="125">
        <v>8</v>
      </c>
      <c r="B16" s="407">
        <f>'WORK SHEET'!B26</f>
        <v>0</v>
      </c>
      <c r="C16" s="242"/>
      <c r="D16" s="242"/>
      <c r="E16" s="242"/>
      <c r="F16" s="242"/>
      <c r="G16" s="408"/>
      <c r="H16" s="126" t="e">
        <f>'WORK SHEET'!H26</f>
        <v>#DIV/0!</v>
      </c>
      <c r="I16" s="127">
        <f>VLOOKUP($M$3,AX8:AY49,2,FALSE)</f>
        <v>0</v>
      </c>
      <c r="J16" s="127">
        <f>VLOOKUP($M$3,AZ8:BA49,2,FALSE)</f>
        <v>0</v>
      </c>
      <c r="K16" s="128">
        <f t="shared" si="0"/>
        <v>0</v>
      </c>
      <c r="L16" s="163"/>
      <c r="M16" s="163"/>
      <c r="O16" s="123" t="s">
        <v>191</v>
      </c>
      <c r="P16" s="124">
        <f>SUM('PROGRESS SCHEDULE'!$L$15:S$15)</f>
        <v>0</v>
      </c>
      <c r="Q16" s="123" t="s">
        <v>191</v>
      </c>
      <c r="R16" s="124">
        <f>INDEX('PROGRESS SCHEDULE'!T$15:T$16,1)</f>
        <v>0</v>
      </c>
      <c r="T16" s="123" t="s">
        <v>191</v>
      </c>
      <c r="U16" s="124">
        <f>SUM('PROGRESS SCHEDULE'!$L$17:S$17)</f>
        <v>0</v>
      </c>
      <c r="V16" s="123" t="s">
        <v>191</v>
      </c>
      <c r="W16" s="124">
        <f>INDEX('PROGRESS SCHEDULE'!T$17:T$18,1)</f>
        <v>0</v>
      </c>
      <c r="Y16" s="123" t="s">
        <v>191</v>
      </c>
      <c r="Z16" s="124">
        <f>SUM('PROGRESS SCHEDULE'!$L$19:S$19)</f>
        <v>0</v>
      </c>
      <c r="AA16" s="123" t="s">
        <v>191</v>
      </c>
      <c r="AB16" s="124">
        <f>INDEX('PROGRESS SCHEDULE'!T$19:T$20,1)</f>
        <v>0</v>
      </c>
      <c r="AD16" s="123" t="s">
        <v>191</v>
      </c>
      <c r="AE16" s="124">
        <f>SUM('PROGRESS SCHEDULE'!$L$21:S$21)</f>
        <v>0</v>
      </c>
      <c r="AF16" s="123" t="s">
        <v>191</v>
      </c>
      <c r="AG16" s="124">
        <f>INDEX('PROGRESS SCHEDULE'!T$21:T$22,1)</f>
        <v>0</v>
      </c>
      <c r="AI16" s="123" t="s">
        <v>191</v>
      </c>
      <c r="AJ16" s="124">
        <f>SUM('PROGRESS SCHEDULE'!$L$23:S$23)</f>
        <v>0</v>
      </c>
      <c r="AK16" s="123" t="s">
        <v>191</v>
      </c>
      <c r="AL16" s="124">
        <f>INDEX('PROGRESS SCHEDULE'!T$23:T$24,1)</f>
        <v>0</v>
      </c>
      <c r="AN16" s="123" t="s">
        <v>191</v>
      </c>
      <c r="AO16" s="124">
        <f>SUM('PROGRESS SCHEDULE'!$L$25:S$25)</f>
        <v>0</v>
      </c>
      <c r="AP16" s="123" t="s">
        <v>191</v>
      </c>
      <c r="AQ16" s="124">
        <f>INDEX('PROGRESS SCHEDULE'!T$25:T$26,1)</f>
        <v>0</v>
      </c>
      <c r="AS16" s="123" t="s">
        <v>191</v>
      </c>
      <c r="AT16" s="124">
        <f>SUM('PROGRESS SCHEDULE'!$L$27:S$27)</f>
        <v>0</v>
      </c>
      <c r="AU16" s="123" t="s">
        <v>191</v>
      </c>
      <c r="AV16" s="124">
        <f>INDEX('PROGRESS SCHEDULE'!T$27:T$28,1)</f>
        <v>0</v>
      </c>
      <c r="AX16" s="123" t="s">
        <v>191</v>
      </c>
      <c r="AY16" s="124">
        <f>SUM('PROGRESS SCHEDULE'!$L$29:S$29)</f>
        <v>0</v>
      </c>
      <c r="AZ16" s="123" t="s">
        <v>191</v>
      </c>
      <c r="BA16" s="124">
        <f>INDEX('PROGRESS SCHEDULE'!T$29:T$30,1)</f>
        <v>0</v>
      </c>
      <c r="BC16" s="123" t="s">
        <v>191</v>
      </c>
      <c r="BD16" s="124">
        <f>SUM('PROGRESS SCHEDULE'!$L$31:S$31)</f>
        <v>0</v>
      </c>
      <c r="BE16" s="123" t="s">
        <v>191</v>
      </c>
      <c r="BF16" s="124">
        <f>INDEX('PROGRESS SCHEDULE'!T$31:T$32,1)</f>
        <v>0</v>
      </c>
      <c r="BH16" s="123" t="s">
        <v>191</v>
      </c>
      <c r="BI16" s="124">
        <f>SUM('PROGRESS SCHEDULE'!$L$33:S$33)</f>
        <v>0</v>
      </c>
      <c r="BJ16" s="123" t="s">
        <v>191</v>
      </c>
      <c r="BK16" s="124">
        <f>INDEX('PROGRESS SCHEDULE'!T$33:T$34,1)</f>
        <v>0</v>
      </c>
      <c r="BM16" s="123" t="s">
        <v>191</v>
      </c>
      <c r="BN16" s="124">
        <f>SUM('PROGRESS SCHEDULE'!$L$35:S$35)</f>
        <v>0</v>
      </c>
      <c r="BO16" s="123" t="s">
        <v>191</v>
      </c>
      <c r="BP16" s="124">
        <f>INDEX('PROGRESS SCHEDULE'!T$35:T$36,1)</f>
        <v>0</v>
      </c>
      <c r="BR16" s="123" t="s">
        <v>191</v>
      </c>
      <c r="BS16" s="124">
        <f>SUM('PROGRESS SCHEDULE'!$L$37:S$37)</f>
        <v>0</v>
      </c>
      <c r="BT16" s="123" t="s">
        <v>191</v>
      </c>
      <c r="BU16" s="124">
        <f>INDEX('PROGRESS SCHEDULE'!T$37:T$38,1)</f>
        <v>0</v>
      </c>
      <c r="BW16" s="123" t="s">
        <v>191</v>
      </c>
      <c r="BX16" s="124">
        <f>SUM('PROGRESS SCHEDULE'!$L$39:S$39)</f>
        <v>0</v>
      </c>
      <c r="BY16" s="123" t="s">
        <v>191</v>
      </c>
      <c r="BZ16" s="124">
        <f>INDEX('PROGRESS SCHEDULE'!T$39:T$40,1)</f>
        <v>0</v>
      </c>
      <c r="CB16" s="123" t="s">
        <v>191</v>
      </c>
      <c r="CC16" s="124">
        <f>SUM('PROGRESS SCHEDULE'!$L$41:S$41)</f>
        <v>0</v>
      </c>
      <c r="CD16" s="123" t="s">
        <v>191</v>
      </c>
      <c r="CE16" s="124">
        <f>INDEX('PROGRESS SCHEDULE'!T$41:T$42,1)</f>
        <v>0</v>
      </c>
      <c r="CG16" s="123" t="s">
        <v>191</v>
      </c>
      <c r="CH16" s="124">
        <f>SUM('PROGRESS SCHEDULE'!$L$43:S$43)</f>
        <v>0</v>
      </c>
      <c r="CI16" s="123" t="s">
        <v>191</v>
      </c>
      <c r="CJ16" s="124">
        <f>INDEX('PROGRESS SCHEDULE'!T$43:T$44,1)</f>
        <v>0</v>
      </c>
      <c r="CL16" s="123" t="s">
        <v>191</v>
      </c>
      <c r="CM16" s="124">
        <f>SUM('PROGRESS SCHEDULE'!$L$45:S$45)</f>
        <v>0</v>
      </c>
      <c r="CN16" s="123" t="s">
        <v>191</v>
      </c>
      <c r="CO16" s="124">
        <f>INDEX('PROGRESS SCHEDULE'!T$45:T$46,1)</f>
        <v>0</v>
      </c>
      <c r="CQ16" s="123" t="s">
        <v>191</v>
      </c>
      <c r="CR16" s="124">
        <f>SUM('PROGRESS SCHEDULE'!$L$47:S$47)</f>
        <v>0</v>
      </c>
      <c r="CS16" s="123" t="s">
        <v>191</v>
      </c>
      <c r="CT16" s="124">
        <f>INDEX('PROGRESS SCHEDULE'!T$47:T$48,1)</f>
        <v>0</v>
      </c>
      <c r="CV16" s="123" t="s">
        <v>191</v>
      </c>
      <c r="CW16" s="124">
        <f>SUM('PROGRESS SCHEDULE'!$L$49:S$49)</f>
        <v>0</v>
      </c>
      <c r="CX16" s="123" t="s">
        <v>191</v>
      </c>
      <c r="CY16" s="124">
        <f>INDEX('PROGRESS SCHEDULE'!T$49:T$50,1)</f>
        <v>0</v>
      </c>
      <c r="DA16" s="123" t="s">
        <v>191</v>
      </c>
      <c r="DB16" s="124">
        <f>SUM('PROGRESS SCHEDULE'!$L$51:S$51)</f>
        <v>0</v>
      </c>
      <c r="DC16" s="123" t="s">
        <v>191</v>
      </c>
      <c r="DD16" s="124">
        <f>INDEX('PROGRESS SCHEDULE'!T$51:T$52,1)</f>
        <v>0</v>
      </c>
      <c r="DF16" s="123" t="s">
        <v>191</v>
      </c>
      <c r="DG16" s="124">
        <f>SUM('PROGRESS SCHEDULE'!$L$53:S$53)</f>
        <v>0</v>
      </c>
      <c r="DH16" s="123" t="s">
        <v>191</v>
      </c>
      <c r="DI16" s="124">
        <f>INDEX('PROGRESS SCHEDULE'!T$53:T$54,1)</f>
        <v>0</v>
      </c>
      <c r="DK16" s="123" t="s">
        <v>191</v>
      </c>
      <c r="DL16" s="124">
        <f>SUM('PROGRESS SCHEDULE'!$L$55:S$55)</f>
        <v>0</v>
      </c>
      <c r="DM16" s="123" t="s">
        <v>191</v>
      </c>
      <c r="DN16" s="124">
        <f>INDEX('PROGRESS SCHEDULE'!T$55:T$56,1)</f>
        <v>0</v>
      </c>
      <c r="DP16" s="123" t="s">
        <v>191</v>
      </c>
      <c r="DQ16" s="124">
        <f>SUM('PROGRESS SCHEDULE'!$L$57:S$57)</f>
        <v>0</v>
      </c>
      <c r="DR16" s="123" t="s">
        <v>191</v>
      </c>
      <c r="DS16" s="124">
        <f>INDEX('PROGRESS SCHEDULE'!T$57:T$58,1)</f>
        <v>0</v>
      </c>
      <c r="DU16" s="123" t="s">
        <v>191</v>
      </c>
      <c r="DV16" s="124">
        <f>SUM('PROGRESS SCHEDULE'!$L$59:S$59)</f>
        <v>0</v>
      </c>
      <c r="DW16" s="123" t="s">
        <v>191</v>
      </c>
      <c r="DX16" s="124">
        <f>INDEX('PROGRESS SCHEDULE'!T$59:T$60,1)</f>
        <v>0</v>
      </c>
      <c r="DZ16" s="123" t="s">
        <v>191</v>
      </c>
      <c r="EA16" s="124">
        <f>SUM('PROGRESS SCHEDULE'!$L$61:S$61)</f>
        <v>0</v>
      </c>
      <c r="EB16" s="123" t="s">
        <v>191</v>
      </c>
      <c r="EC16" s="124">
        <f>INDEX('PROGRESS SCHEDULE'!T$61:T$62,1)</f>
        <v>0</v>
      </c>
      <c r="EE16" s="123" t="s">
        <v>191</v>
      </c>
      <c r="EF16" s="124">
        <f>SUM('PROGRESS SCHEDULE'!$L$63:S$63)</f>
        <v>0</v>
      </c>
      <c r="EG16" s="123" t="s">
        <v>191</v>
      </c>
      <c r="EH16" s="124">
        <f>INDEX('PROGRESS SCHEDULE'!T$63:T$64,1)</f>
        <v>0</v>
      </c>
      <c r="EJ16" s="123" t="s">
        <v>191</v>
      </c>
      <c r="EK16" s="124">
        <f>SUM('PROGRESS SCHEDULE'!$L$65:S$65)</f>
        <v>0</v>
      </c>
      <c r="EL16" s="123" t="s">
        <v>191</v>
      </c>
      <c r="EM16" s="124">
        <f>INDEX('PROGRESS SCHEDULE'!T$65:T$66,1)</f>
        <v>0</v>
      </c>
      <c r="EO16" s="123" t="s">
        <v>191</v>
      </c>
      <c r="EP16" s="124">
        <f>SUM('PROGRESS SCHEDULE'!$L$67:S$67)</f>
        <v>0</v>
      </c>
      <c r="EQ16" s="123" t="s">
        <v>191</v>
      </c>
      <c r="ER16" s="124">
        <f>INDEX('PROGRESS SCHEDULE'!T$67:T$68,1)</f>
        <v>0</v>
      </c>
      <c r="ET16" s="123" t="s">
        <v>191</v>
      </c>
      <c r="EU16" s="124">
        <f>SUM('PROGRESS SCHEDULE'!$L$69:S$69)</f>
        <v>0</v>
      </c>
      <c r="EV16" s="123" t="s">
        <v>191</v>
      </c>
      <c r="EW16" s="124">
        <f>INDEX('PROGRESS SCHEDULE'!T$69:T$70,1)</f>
        <v>0</v>
      </c>
      <c r="EY16" s="123" t="s">
        <v>191</v>
      </c>
      <c r="EZ16" s="124">
        <f>SUM('PROGRESS SCHEDULE'!$L$71:S$71)</f>
        <v>0</v>
      </c>
      <c r="FA16" s="123" t="s">
        <v>191</v>
      </c>
      <c r="FB16" s="124">
        <f>INDEX('PROGRESS SCHEDULE'!T$71:T$72,1)</f>
        <v>0</v>
      </c>
      <c r="FD16" s="123" t="s">
        <v>191</v>
      </c>
      <c r="FE16" s="124">
        <f>SUM('PROGRESS SCHEDULE'!$L$73:S$73)</f>
        <v>0</v>
      </c>
      <c r="FF16" s="123" t="s">
        <v>191</v>
      </c>
      <c r="FG16" s="124">
        <f>INDEX('PROGRESS SCHEDULE'!T$73:T$74,1)</f>
        <v>0</v>
      </c>
      <c r="FI16" s="123" t="s">
        <v>191</v>
      </c>
      <c r="FJ16" s="124">
        <f>SUM('PROGRESS SCHEDULE'!$L$75:S$75)</f>
        <v>0</v>
      </c>
      <c r="FK16" s="123" t="s">
        <v>191</v>
      </c>
      <c r="FL16" s="124">
        <f>INDEX('PROGRESS SCHEDULE'!T$75:T$76,1)</f>
        <v>0</v>
      </c>
      <c r="FN16" s="123" t="s">
        <v>191</v>
      </c>
      <c r="FO16" s="124">
        <f>SUM('PROGRESS SCHEDULE'!$L$77:S$77)</f>
        <v>0</v>
      </c>
      <c r="FP16" s="123" t="s">
        <v>191</v>
      </c>
      <c r="FQ16" s="124">
        <f>INDEX('PROGRESS SCHEDULE'!T$77:T$78,1)</f>
        <v>0</v>
      </c>
      <c r="FS16" s="123" t="s">
        <v>191</v>
      </c>
      <c r="FT16" s="124">
        <f>SUM('PROGRESS SCHEDULE'!$L$79:S$79)</f>
        <v>0</v>
      </c>
      <c r="FU16" s="123" t="s">
        <v>191</v>
      </c>
      <c r="FV16" s="124">
        <f>INDEX('PROGRESS SCHEDULE'!T$79:T$80,1)</f>
        <v>0</v>
      </c>
      <c r="FX16" s="123" t="s">
        <v>191</v>
      </c>
      <c r="FY16" s="124">
        <f>SUM('PROGRESS SCHEDULE'!$L$81:S$81)</f>
        <v>0</v>
      </c>
      <c r="FZ16" s="123" t="s">
        <v>191</v>
      </c>
      <c r="GA16" s="124">
        <f>INDEX('PROGRESS SCHEDULE'!T$81:T$82,1)</f>
        <v>0</v>
      </c>
      <c r="GC16" s="123" t="s">
        <v>191</v>
      </c>
      <c r="GD16" s="124">
        <f>SUM('PROGRESS SCHEDULE'!$L$83:S$83)</f>
        <v>0</v>
      </c>
      <c r="GE16" s="123" t="s">
        <v>191</v>
      </c>
      <c r="GF16" s="124">
        <f>INDEX('PROGRESS SCHEDULE'!T$83:T$84,1)</f>
        <v>0</v>
      </c>
      <c r="GH16" s="123" t="s">
        <v>191</v>
      </c>
      <c r="GI16" s="124">
        <f>SUM('PROGRESS SCHEDULE'!$L$85:S$85)</f>
        <v>0</v>
      </c>
      <c r="GJ16" s="123" t="s">
        <v>191</v>
      </c>
      <c r="GK16" s="124">
        <f>INDEX('PROGRESS SCHEDULE'!T$85:T$86,1)</f>
        <v>0</v>
      </c>
      <c r="GM16" s="123" t="s">
        <v>191</v>
      </c>
      <c r="GN16" s="124">
        <f>SUM('PROGRESS SCHEDULE'!$L$87:S$87)</f>
        <v>0</v>
      </c>
      <c r="GO16" s="123" t="s">
        <v>191</v>
      </c>
      <c r="GP16" s="124">
        <f>INDEX('PROGRESS SCHEDULE'!T$87:T$88,1)</f>
        <v>0</v>
      </c>
      <c r="GR16" s="123" t="s">
        <v>191</v>
      </c>
      <c r="GS16" s="124">
        <f>SUM('PROGRESS SCHEDULE'!$L$89:S$89)</f>
        <v>0</v>
      </c>
      <c r="GT16" s="123" t="s">
        <v>191</v>
      </c>
      <c r="GU16" s="124">
        <f>INDEX('PROGRESS SCHEDULE'!T$89:T$90,1)</f>
        <v>0</v>
      </c>
      <c r="GW16" s="123" t="s">
        <v>191</v>
      </c>
      <c r="GX16" s="124">
        <f>SUM('PROGRESS SCHEDULE'!$L$91:S$91)</f>
        <v>0</v>
      </c>
      <c r="GY16" s="123" t="s">
        <v>191</v>
      </c>
      <c r="GZ16" s="124">
        <f>INDEX('PROGRESS SCHEDULE'!T$91:T$92,1)</f>
        <v>0</v>
      </c>
      <c r="HB16" s="123" t="s">
        <v>191</v>
      </c>
      <c r="HC16" s="124">
        <f>SUM('PROGRESS SCHEDULE'!$L$93:S$93)</f>
        <v>0</v>
      </c>
      <c r="HD16" s="123" t="s">
        <v>191</v>
      </c>
      <c r="HE16" s="124">
        <f>INDEX('PROGRESS SCHEDULE'!T$93:T$94,1)</f>
        <v>0</v>
      </c>
      <c r="HG16" s="123" t="s">
        <v>191</v>
      </c>
      <c r="HH16" s="124">
        <f>SUM('PROGRESS SCHEDULE'!$L$95:S$95)</f>
        <v>0</v>
      </c>
      <c r="HI16" s="123" t="s">
        <v>191</v>
      </c>
      <c r="HJ16" s="124">
        <f>INDEX('PROGRESS SCHEDULE'!T$95:T$96,1)</f>
        <v>0</v>
      </c>
    </row>
    <row r="17" spans="1:218" ht="13" x14ac:dyDescent="0.3">
      <c r="A17" s="125">
        <v>9</v>
      </c>
      <c r="B17" s="407">
        <f>'WORK SHEET'!B27</f>
        <v>0</v>
      </c>
      <c r="C17" s="242"/>
      <c r="D17" s="242"/>
      <c r="E17" s="242"/>
      <c r="F17" s="242"/>
      <c r="G17" s="408"/>
      <c r="H17" s="126" t="e">
        <f>'WORK SHEET'!H27</f>
        <v>#DIV/0!</v>
      </c>
      <c r="I17" s="127">
        <f>VLOOKUP($M$3,BC8:BD49,2,FALSE)</f>
        <v>0</v>
      </c>
      <c r="J17" s="127">
        <f>VLOOKUP($M$3,BE8:BF49,2,FALSE)</f>
        <v>0</v>
      </c>
      <c r="K17" s="128">
        <f t="shared" si="0"/>
        <v>0</v>
      </c>
      <c r="L17" s="163"/>
      <c r="M17" s="163"/>
      <c r="O17" s="123" t="s">
        <v>192</v>
      </c>
      <c r="P17" s="124">
        <f>SUM('PROGRESS SCHEDULE'!$L$15:T$15)</f>
        <v>0</v>
      </c>
      <c r="Q17" s="123" t="s">
        <v>192</v>
      </c>
      <c r="R17" s="124">
        <f>INDEX('PROGRESS SCHEDULE'!U$15:U$16,1)</f>
        <v>0</v>
      </c>
      <c r="T17" s="123" t="s">
        <v>192</v>
      </c>
      <c r="U17" s="124">
        <f>SUM('PROGRESS SCHEDULE'!$L$17:T$17)</f>
        <v>0</v>
      </c>
      <c r="V17" s="123" t="s">
        <v>192</v>
      </c>
      <c r="W17" s="124">
        <f>INDEX('PROGRESS SCHEDULE'!U$17:U$18,1)</f>
        <v>0</v>
      </c>
      <c r="Y17" s="123" t="s">
        <v>192</v>
      </c>
      <c r="Z17" s="124">
        <f>SUM('PROGRESS SCHEDULE'!$L$19:T$19)</f>
        <v>0</v>
      </c>
      <c r="AA17" s="123" t="s">
        <v>192</v>
      </c>
      <c r="AB17" s="124">
        <f>INDEX('PROGRESS SCHEDULE'!U$19:U$20,1)</f>
        <v>0</v>
      </c>
      <c r="AD17" s="123" t="s">
        <v>192</v>
      </c>
      <c r="AE17" s="124">
        <f>SUM('PROGRESS SCHEDULE'!$L$21:T$21)</f>
        <v>0</v>
      </c>
      <c r="AF17" s="123" t="s">
        <v>192</v>
      </c>
      <c r="AG17" s="124">
        <f>INDEX('PROGRESS SCHEDULE'!U$21:U$22,1)</f>
        <v>0</v>
      </c>
      <c r="AI17" s="123" t="s">
        <v>192</v>
      </c>
      <c r="AJ17" s="124">
        <f>SUM('PROGRESS SCHEDULE'!$L$23:T$23)</f>
        <v>0</v>
      </c>
      <c r="AK17" s="123" t="s">
        <v>192</v>
      </c>
      <c r="AL17" s="124">
        <f>INDEX('PROGRESS SCHEDULE'!U$23:U$24,1)</f>
        <v>0</v>
      </c>
      <c r="AN17" s="123" t="s">
        <v>192</v>
      </c>
      <c r="AO17" s="124">
        <f>SUM('PROGRESS SCHEDULE'!$L$25:T$25)</f>
        <v>0</v>
      </c>
      <c r="AP17" s="123" t="s">
        <v>192</v>
      </c>
      <c r="AQ17" s="124">
        <f>INDEX('PROGRESS SCHEDULE'!U$25:U$26,1)</f>
        <v>0</v>
      </c>
      <c r="AS17" s="123" t="s">
        <v>192</v>
      </c>
      <c r="AT17" s="124">
        <f>SUM('PROGRESS SCHEDULE'!$L$27:T$27)</f>
        <v>0</v>
      </c>
      <c r="AU17" s="123" t="s">
        <v>192</v>
      </c>
      <c r="AV17" s="124">
        <f>INDEX('PROGRESS SCHEDULE'!U$27:U$28,1)</f>
        <v>0</v>
      </c>
      <c r="AX17" s="123" t="s">
        <v>192</v>
      </c>
      <c r="AY17" s="124">
        <f>SUM('PROGRESS SCHEDULE'!$L$29:T$29)</f>
        <v>0</v>
      </c>
      <c r="AZ17" s="123" t="s">
        <v>192</v>
      </c>
      <c r="BA17" s="124">
        <f>INDEX('PROGRESS SCHEDULE'!U$29:U$30,1)</f>
        <v>0</v>
      </c>
      <c r="BC17" s="123" t="s">
        <v>192</v>
      </c>
      <c r="BD17" s="124">
        <f>SUM('PROGRESS SCHEDULE'!$L$31:T$31)</f>
        <v>0</v>
      </c>
      <c r="BE17" s="123" t="s">
        <v>192</v>
      </c>
      <c r="BF17" s="124">
        <f>INDEX('PROGRESS SCHEDULE'!U$31:U$32,1)</f>
        <v>0</v>
      </c>
      <c r="BH17" s="123" t="s">
        <v>192</v>
      </c>
      <c r="BI17" s="124">
        <f>SUM('PROGRESS SCHEDULE'!$L$33:T$33)</f>
        <v>0</v>
      </c>
      <c r="BJ17" s="123" t="s">
        <v>192</v>
      </c>
      <c r="BK17" s="124">
        <f>INDEX('PROGRESS SCHEDULE'!U$33:U$34,1)</f>
        <v>0</v>
      </c>
      <c r="BM17" s="123" t="s">
        <v>192</v>
      </c>
      <c r="BN17" s="124">
        <f>SUM('PROGRESS SCHEDULE'!$L$35:T$35)</f>
        <v>0</v>
      </c>
      <c r="BO17" s="123" t="s">
        <v>192</v>
      </c>
      <c r="BP17" s="124">
        <f>INDEX('PROGRESS SCHEDULE'!U$35:U$36,1)</f>
        <v>0</v>
      </c>
      <c r="BR17" s="123" t="s">
        <v>192</v>
      </c>
      <c r="BS17" s="124">
        <f>SUM('PROGRESS SCHEDULE'!$L$37:T$37)</f>
        <v>0</v>
      </c>
      <c r="BT17" s="123" t="s">
        <v>192</v>
      </c>
      <c r="BU17" s="124">
        <f>INDEX('PROGRESS SCHEDULE'!U$37:U$38,1)</f>
        <v>0</v>
      </c>
      <c r="BW17" s="123" t="s">
        <v>192</v>
      </c>
      <c r="BX17" s="124">
        <f>SUM('PROGRESS SCHEDULE'!$L$39:T$39)</f>
        <v>0</v>
      </c>
      <c r="BY17" s="123" t="s">
        <v>192</v>
      </c>
      <c r="BZ17" s="124">
        <f>INDEX('PROGRESS SCHEDULE'!U$39:U$40,1)</f>
        <v>0</v>
      </c>
      <c r="CB17" s="123" t="s">
        <v>192</v>
      </c>
      <c r="CC17" s="124">
        <f>SUM('PROGRESS SCHEDULE'!$L$41:T$41)</f>
        <v>0</v>
      </c>
      <c r="CD17" s="123" t="s">
        <v>192</v>
      </c>
      <c r="CE17" s="124">
        <f>INDEX('PROGRESS SCHEDULE'!U$41:U$42,1)</f>
        <v>0</v>
      </c>
      <c r="CG17" s="123" t="s">
        <v>192</v>
      </c>
      <c r="CH17" s="124">
        <f>SUM('PROGRESS SCHEDULE'!$L$43:T$43)</f>
        <v>0</v>
      </c>
      <c r="CI17" s="123" t="s">
        <v>192</v>
      </c>
      <c r="CJ17" s="124">
        <f>INDEX('PROGRESS SCHEDULE'!U$43:U$44,1)</f>
        <v>0</v>
      </c>
      <c r="CL17" s="123" t="s">
        <v>192</v>
      </c>
      <c r="CM17" s="124">
        <f>SUM('PROGRESS SCHEDULE'!$L$45:T$45)</f>
        <v>0</v>
      </c>
      <c r="CN17" s="123" t="s">
        <v>192</v>
      </c>
      <c r="CO17" s="124">
        <f>INDEX('PROGRESS SCHEDULE'!U$45:U$46,1)</f>
        <v>0</v>
      </c>
      <c r="CQ17" s="123" t="s">
        <v>192</v>
      </c>
      <c r="CR17" s="124">
        <f>SUM('PROGRESS SCHEDULE'!$L$47:T$47)</f>
        <v>0</v>
      </c>
      <c r="CS17" s="123" t="s">
        <v>192</v>
      </c>
      <c r="CT17" s="124">
        <f>INDEX('PROGRESS SCHEDULE'!U$47:U$48,1)</f>
        <v>0</v>
      </c>
      <c r="CV17" s="123" t="s">
        <v>192</v>
      </c>
      <c r="CW17" s="124">
        <f>SUM('PROGRESS SCHEDULE'!$L$49:T$49)</f>
        <v>0</v>
      </c>
      <c r="CX17" s="123" t="s">
        <v>192</v>
      </c>
      <c r="CY17" s="124">
        <f>INDEX('PROGRESS SCHEDULE'!U$49:U$50,1)</f>
        <v>0</v>
      </c>
      <c r="DA17" s="123" t="s">
        <v>192</v>
      </c>
      <c r="DB17" s="124">
        <f>SUM('PROGRESS SCHEDULE'!$L$51:T$51)</f>
        <v>0</v>
      </c>
      <c r="DC17" s="123" t="s">
        <v>192</v>
      </c>
      <c r="DD17" s="124">
        <f>INDEX('PROGRESS SCHEDULE'!U$51:U$52,1)</f>
        <v>0</v>
      </c>
      <c r="DF17" s="123" t="s">
        <v>192</v>
      </c>
      <c r="DG17" s="124">
        <f>SUM('PROGRESS SCHEDULE'!$L$53:T$53)</f>
        <v>0</v>
      </c>
      <c r="DH17" s="123" t="s">
        <v>192</v>
      </c>
      <c r="DI17" s="124">
        <f>INDEX('PROGRESS SCHEDULE'!U$53:U$54,1)</f>
        <v>0</v>
      </c>
      <c r="DK17" s="123" t="s">
        <v>192</v>
      </c>
      <c r="DL17" s="124">
        <f>SUM('PROGRESS SCHEDULE'!$L$55:T$55)</f>
        <v>0</v>
      </c>
      <c r="DM17" s="123" t="s">
        <v>192</v>
      </c>
      <c r="DN17" s="124">
        <f>INDEX('PROGRESS SCHEDULE'!U$55:U$56,1)</f>
        <v>0</v>
      </c>
      <c r="DP17" s="123" t="s">
        <v>192</v>
      </c>
      <c r="DQ17" s="124">
        <f>SUM('PROGRESS SCHEDULE'!$L$57:T$57)</f>
        <v>0</v>
      </c>
      <c r="DR17" s="123" t="s">
        <v>192</v>
      </c>
      <c r="DS17" s="124">
        <f>INDEX('PROGRESS SCHEDULE'!U$57:U$58,1)</f>
        <v>0</v>
      </c>
      <c r="DU17" s="123" t="s">
        <v>192</v>
      </c>
      <c r="DV17" s="124">
        <f>SUM('PROGRESS SCHEDULE'!$L$59:T$59)</f>
        <v>0</v>
      </c>
      <c r="DW17" s="123" t="s">
        <v>192</v>
      </c>
      <c r="DX17" s="124">
        <f>INDEX('PROGRESS SCHEDULE'!U$59:U$60,1)</f>
        <v>0</v>
      </c>
      <c r="DZ17" s="123" t="s">
        <v>192</v>
      </c>
      <c r="EA17" s="124">
        <f>SUM('PROGRESS SCHEDULE'!$L$61:T$61)</f>
        <v>0</v>
      </c>
      <c r="EB17" s="123" t="s">
        <v>192</v>
      </c>
      <c r="EC17" s="124">
        <f>INDEX('PROGRESS SCHEDULE'!U$61:U$62,1)</f>
        <v>0</v>
      </c>
      <c r="EE17" s="123" t="s">
        <v>192</v>
      </c>
      <c r="EF17" s="124">
        <f>SUM('PROGRESS SCHEDULE'!$L$63:T$63)</f>
        <v>0</v>
      </c>
      <c r="EG17" s="123" t="s">
        <v>192</v>
      </c>
      <c r="EH17" s="124">
        <f>INDEX('PROGRESS SCHEDULE'!U$63:U$64,1)</f>
        <v>0</v>
      </c>
      <c r="EJ17" s="123" t="s">
        <v>192</v>
      </c>
      <c r="EK17" s="124">
        <f>SUM('PROGRESS SCHEDULE'!$L$65:T$65)</f>
        <v>0</v>
      </c>
      <c r="EL17" s="123" t="s">
        <v>192</v>
      </c>
      <c r="EM17" s="124">
        <f>INDEX('PROGRESS SCHEDULE'!U$65:U$66,1)</f>
        <v>0</v>
      </c>
      <c r="EO17" s="123" t="s">
        <v>192</v>
      </c>
      <c r="EP17" s="124">
        <f>SUM('PROGRESS SCHEDULE'!$L$67:T$67)</f>
        <v>0</v>
      </c>
      <c r="EQ17" s="123" t="s">
        <v>192</v>
      </c>
      <c r="ER17" s="124">
        <f>INDEX('PROGRESS SCHEDULE'!U$67:U$68,1)</f>
        <v>0</v>
      </c>
      <c r="ET17" s="123" t="s">
        <v>192</v>
      </c>
      <c r="EU17" s="124">
        <f>SUM('PROGRESS SCHEDULE'!$L$69:T$69)</f>
        <v>0</v>
      </c>
      <c r="EV17" s="123" t="s">
        <v>192</v>
      </c>
      <c r="EW17" s="124">
        <f>INDEX('PROGRESS SCHEDULE'!U$69:U$70,1)</f>
        <v>0</v>
      </c>
      <c r="EY17" s="123" t="s">
        <v>192</v>
      </c>
      <c r="EZ17" s="124">
        <f>SUM('PROGRESS SCHEDULE'!$L$71:T$71)</f>
        <v>0</v>
      </c>
      <c r="FA17" s="123" t="s">
        <v>192</v>
      </c>
      <c r="FB17" s="124">
        <f>INDEX('PROGRESS SCHEDULE'!U$71:U$72,1)</f>
        <v>0</v>
      </c>
      <c r="FD17" s="123" t="s">
        <v>192</v>
      </c>
      <c r="FE17" s="124">
        <f>SUM('PROGRESS SCHEDULE'!$L$73:T$73)</f>
        <v>0</v>
      </c>
      <c r="FF17" s="123" t="s">
        <v>192</v>
      </c>
      <c r="FG17" s="124">
        <f>INDEX('PROGRESS SCHEDULE'!U$73:U$74,1)</f>
        <v>0</v>
      </c>
      <c r="FI17" s="123" t="s">
        <v>192</v>
      </c>
      <c r="FJ17" s="124">
        <f>SUM('PROGRESS SCHEDULE'!$L$75:T$75)</f>
        <v>0</v>
      </c>
      <c r="FK17" s="123" t="s">
        <v>192</v>
      </c>
      <c r="FL17" s="124">
        <f>INDEX('PROGRESS SCHEDULE'!U$75:U$76,1)</f>
        <v>0</v>
      </c>
      <c r="FN17" s="123" t="s">
        <v>192</v>
      </c>
      <c r="FO17" s="124">
        <f>SUM('PROGRESS SCHEDULE'!$L$77:T$77)</f>
        <v>0</v>
      </c>
      <c r="FP17" s="123" t="s">
        <v>192</v>
      </c>
      <c r="FQ17" s="124">
        <f>INDEX('PROGRESS SCHEDULE'!U$77:U$78,1)</f>
        <v>0</v>
      </c>
      <c r="FS17" s="123" t="s">
        <v>192</v>
      </c>
      <c r="FT17" s="124">
        <f>SUM('PROGRESS SCHEDULE'!$L$79:T$79)</f>
        <v>0</v>
      </c>
      <c r="FU17" s="123" t="s">
        <v>192</v>
      </c>
      <c r="FV17" s="124">
        <f>INDEX('PROGRESS SCHEDULE'!U$79:U$80,1)</f>
        <v>0</v>
      </c>
      <c r="FX17" s="123" t="s">
        <v>192</v>
      </c>
      <c r="FY17" s="124">
        <f>SUM('PROGRESS SCHEDULE'!$L$81:T$81)</f>
        <v>0</v>
      </c>
      <c r="FZ17" s="123" t="s">
        <v>192</v>
      </c>
      <c r="GA17" s="124">
        <f>INDEX('PROGRESS SCHEDULE'!U$81:U$82,1)</f>
        <v>0</v>
      </c>
      <c r="GC17" s="123" t="s">
        <v>192</v>
      </c>
      <c r="GD17" s="124">
        <f>SUM('PROGRESS SCHEDULE'!$L$83:T$83)</f>
        <v>0</v>
      </c>
      <c r="GE17" s="123" t="s">
        <v>192</v>
      </c>
      <c r="GF17" s="124">
        <f>INDEX('PROGRESS SCHEDULE'!U$83:U$84,1)</f>
        <v>0</v>
      </c>
      <c r="GH17" s="123" t="s">
        <v>192</v>
      </c>
      <c r="GI17" s="124">
        <f>SUM('PROGRESS SCHEDULE'!$L$85:T$85)</f>
        <v>0</v>
      </c>
      <c r="GJ17" s="123" t="s">
        <v>192</v>
      </c>
      <c r="GK17" s="124">
        <f>INDEX('PROGRESS SCHEDULE'!U$85:U$86,1)</f>
        <v>0</v>
      </c>
      <c r="GM17" s="123" t="s">
        <v>192</v>
      </c>
      <c r="GN17" s="124">
        <f>SUM('PROGRESS SCHEDULE'!$L$87:T$87)</f>
        <v>0</v>
      </c>
      <c r="GO17" s="123" t="s">
        <v>192</v>
      </c>
      <c r="GP17" s="124">
        <f>INDEX('PROGRESS SCHEDULE'!U$87:U$88,1)</f>
        <v>0</v>
      </c>
      <c r="GR17" s="123" t="s">
        <v>192</v>
      </c>
      <c r="GS17" s="124">
        <f>SUM('PROGRESS SCHEDULE'!$L$89:T$89)</f>
        <v>0</v>
      </c>
      <c r="GT17" s="123" t="s">
        <v>192</v>
      </c>
      <c r="GU17" s="124">
        <f>INDEX('PROGRESS SCHEDULE'!U$89:U$90,1)</f>
        <v>0</v>
      </c>
      <c r="GW17" s="123" t="s">
        <v>192</v>
      </c>
      <c r="GX17" s="124">
        <f>SUM('PROGRESS SCHEDULE'!$L$91:T$91)</f>
        <v>0</v>
      </c>
      <c r="GY17" s="123" t="s">
        <v>192</v>
      </c>
      <c r="GZ17" s="124">
        <f>INDEX('PROGRESS SCHEDULE'!U$91:U$92,1)</f>
        <v>0</v>
      </c>
      <c r="HB17" s="123" t="s">
        <v>192</v>
      </c>
      <c r="HC17" s="124">
        <f>SUM('PROGRESS SCHEDULE'!$L$93:T$93)</f>
        <v>0</v>
      </c>
      <c r="HD17" s="123" t="s">
        <v>192</v>
      </c>
      <c r="HE17" s="124">
        <f>INDEX('PROGRESS SCHEDULE'!U$93:U$94,1)</f>
        <v>0</v>
      </c>
      <c r="HG17" s="123" t="s">
        <v>192</v>
      </c>
      <c r="HH17" s="124">
        <f>SUM('PROGRESS SCHEDULE'!$L$95:T$95)</f>
        <v>0</v>
      </c>
      <c r="HI17" s="123" t="s">
        <v>192</v>
      </c>
      <c r="HJ17" s="124">
        <f>INDEX('PROGRESS SCHEDULE'!U$95:U$96,1)</f>
        <v>0</v>
      </c>
    </row>
    <row r="18" spans="1:218" ht="13" x14ac:dyDescent="0.3">
      <c r="A18" s="125">
        <v>10</v>
      </c>
      <c r="B18" s="407">
        <f>'WORK SHEET'!B28</f>
        <v>0</v>
      </c>
      <c r="C18" s="242"/>
      <c r="D18" s="242"/>
      <c r="E18" s="242"/>
      <c r="F18" s="242"/>
      <c r="G18" s="408"/>
      <c r="H18" s="126" t="e">
        <f>'WORK SHEET'!H28</f>
        <v>#DIV/0!</v>
      </c>
      <c r="I18" s="127">
        <f>VLOOKUP($M$3,BH8:BI49,2,FALSE)</f>
        <v>0</v>
      </c>
      <c r="J18" s="127">
        <f>VLOOKUP($M$3,BJ8:BK49,2,FALSE)</f>
        <v>0</v>
      </c>
      <c r="K18" s="128">
        <f t="shared" si="0"/>
        <v>0</v>
      </c>
      <c r="L18" s="163"/>
      <c r="M18" s="163"/>
      <c r="O18" s="123" t="s">
        <v>193</v>
      </c>
      <c r="P18" s="124">
        <f>SUM('PROGRESS SCHEDULE'!$L$15:U$15)</f>
        <v>0</v>
      </c>
      <c r="Q18" s="123" t="s">
        <v>193</v>
      </c>
      <c r="R18" s="124">
        <f>INDEX('PROGRESS SCHEDULE'!V$15:V$16,1)</f>
        <v>0</v>
      </c>
      <c r="T18" s="123" t="s">
        <v>193</v>
      </c>
      <c r="U18" s="124">
        <f>SUM('PROGRESS SCHEDULE'!$L$17:U$17)</f>
        <v>0</v>
      </c>
      <c r="V18" s="123" t="s">
        <v>193</v>
      </c>
      <c r="W18" s="124">
        <f>INDEX('PROGRESS SCHEDULE'!V$17:V$18,1)</f>
        <v>0</v>
      </c>
      <c r="Y18" s="123" t="s">
        <v>193</v>
      </c>
      <c r="Z18" s="124">
        <f>SUM('PROGRESS SCHEDULE'!$L$19:U$19)</f>
        <v>0</v>
      </c>
      <c r="AA18" s="123" t="s">
        <v>193</v>
      </c>
      <c r="AB18" s="124">
        <f>INDEX('PROGRESS SCHEDULE'!V$19:V$20,1)</f>
        <v>0</v>
      </c>
      <c r="AD18" s="123" t="s">
        <v>193</v>
      </c>
      <c r="AE18" s="124">
        <f>SUM('PROGRESS SCHEDULE'!$L$21:U$21)</f>
        <v>0</v>
      </c>
      <c r="AF18" s="123" t="s">
        <v>193</v>
      </c>
      <c r="AG18" s="124">
        <f>INDEX('PROGRESS SCHEDULE'!V$21:V$22,1)</f>
        <v>0</v>
      </c>
      <c r="AI18" s="123" t="s">
        <v>193</v>
      </c>
      <c r="AJ18" s="124">
        <f>SUM('PROGRESS SCHEDULE'!$L$23:U$23)</f>
        <v>0</v>
      </c>
      <c r="AK18" s="123" t="s">
        <v>193</v>
      </c>
      <c r="AL18" s="124">
        <f>INDEX('PROGRESS SCHEDULE'!V$23:V$24,1)</f>
        <v>0</v>
      </c>
      <c r="AN18" s="123" t="s">
        <v>193</v>
      </c>
      <c r="AO18" s="124">
        <f>SUM('PROGRESS SCHEDULE'!$L$25:U$25)</f>
        <v>0</v>
      </c>
      <c r="AP18" s="123" t="s">
        <v>193</v>
      </c>
      <c r="AQ18" s="124">
        <f>INDEX('PROGRESS SCHEDULE'!V$25:V$26,1)</f>
        <v>0</v>
      </c>
      <c r="AS18" s="123" t="s">
        <v>193</v>
      </c>
      <c r="AT18" s="124">
        <f>SUM('PROGRESS SCHEDULE'!$L$27:U$27)</f>
        <v>0</v>
      </c>
      <c r="AU18" s="123" t="s">
        <v>193</v>
      </c>
      <c r="AV18" s="124">
        <f>INDEX('PROGRESS SCHEDULE'!V$27:V$28,1)</f>
        <v>0</v>
      </c>
      <c r="AX18" s="123" t="s">
        <v>193</v>
      </c>
      <c r="AY18" s="124">
        <f>SUM('PROGRESS SCHEDULE'!$L$29:U$29)</f>
        <v>0</v>
      </c>
      <c r="AZ18" s="123" t="s">
        <v>193</v>
      </c>
      <c r="BA18" s="124">
        <f>INDEX('PROGRESS SCHEDULE'!V$29:V$30,1)</f>
        <v>0</v>
      </c>
      <c r="BC18" s="123" t="s">
        <v>193</v>
      </c>
      <c r="BD18" s="124">
        <f>SUM('PROGRESS SCHEDULE'!$L$31:U$31)</f>
        <v>0</v>
      </c>
      <c r="BE18" s="123" t="s">
        <v>193</v>
      </c>
      <c r="BF18" s="124">
        <f>INDEX('PROGRESS SCHEDULE'!V$31:V$32,1)</f>
        <v>0</v>
      </c>
      <c r="BH18" s="123" t="s">
        <v>193</v>
      </c>
      <c r="BI18" s="124">
        <f>SUM('PROGRESS SCHEDULE'!$L$33:U$33)</f>
        <v>0</v>
      </c>
      <c r="BJ18" s="123" t="s">
        <v>193</v>
      </c>
      <c r="BK18" s="124">
        <f>INDEX('PROGRESS SCHEDULE'!V$33:V$34,1)</f>
        <v>0</v>
      </c>
      <c r="BM18" s="123" t="s">
        <v>193</v>
      </c>
      <c r="BN18" s="124">
        <f>SUM('PROGRESS SCHEDULE'!$L$35:U$35)</f>
        <v>0</v>
      </c>
      <c r="BO18" s="123" t="s">
        <v>193</v>
      </c>
      <c r="BP18" s="124">
        <f>INDEX('PROGRESS SCHEDULE'!V$35:V$36,1)</f>
        <v>0</v>
      </c>
      <c r="BR18" s="123" t="s">
        <v>193</v>
      </c>
      <c r="BS18" s="124">
        <f>SUM('PROGRESS SCHEDULE'!$L$37:U$37)</f>
        <v>0</v>
      </c>
      <c r="BT18" s="123" t="s">
        <v>193</v>
      </c>
      <c r="BU18" s="124">
        <f>INDEX('PROGRESS SCHEDULE'!V$37:V$38,1)</f>
        <v>0</v>
      </c>
      <c r="BW18" s="123" t="s">
        <v>193</v>
      </c>
      <c r="BX18" s="124">
        <f>SUM('PROGRESS SCHEDULE'!$L$39:U$39)</f>
        <v>0</v>
      </c>
      <c r="BY18" s="123" t="s">
        <v>193</v>
      </c>
      <c r="BZ18" s="124">
        <f>INDEX('PROGRESS SCHEDULE'!V$39:V$40,1)</f>
        <v>0</v>
      </c>
      <c r="CB18" s="123" t="s">
        <v>193</v>
      </c>
      <c r="CC18" s="124">
        <f>SUM('PROGRESS SCHEDULE'!$L$41:U$41)</f>
        <v>0</v>
      </c>
      <c r="CD18" s="123" t="s">
        <v>193</v>
      </c>
      <c r="CE18" s="124">
        <f>INDEX('PROGRESS SCHEDULE'!V$41:V$42,1)</f>
        <v>0</v>
      </c>
      <c r="CG18" s="123" t="s">
        <v>193</v>
      </c>
      <c r="CH18" s="124">
        <f>SUM('PROGRESS SCHEDULE'!$L$43:U$43)</f>
        <v>0</v>
      </c>
      <c r="CI18" s="123" t="s">
        <v>193</v>
      </c>
      <c r="CJ18" s="124">
        <f>INDEX('PROGRESS SCHEDULE'!V$43:V$44,1)</f>
        <v>0</v>
      </c>
      <c r="CL18" s="123" t="s">
        <v>193</v>
      </c>
      <c r="CM18" s="124">
        <f>SUM('PROGRESS SCHEDULE'!$L$45:U$45)</f>
        <v>0</v>
      </c>
      <c r="CN18" s="123" t="s">
        <v>193</v>
      </c>
      <c r="CO18" s="124">
        <f>INDEX('PROGRESS SCHEDULE'!V$45:V$46,1)</f>
        <v>0</v>
      </c>
      <c r="CQ18" s="123" t="s">
        <v>193</v>
      </c>
      <c r="CR18" s="124">
        <f>SUM('PROGRESS SCHEDULE'!$L$47:U$47)</f>
        <v>0</v>
      </c>
      <c r="CS18" s="123" t="s">
        <v>193</v>
      </c>
      <c r="CT18" s="124">
        <f>INDEX('PROGRESS SCHEDULE'!V$47:V$48,1)</f>
        <v>0</v>
      </c>
      <c r="CV18" s="123" t="s">
        <v>193</v>
      </c>
      <c r="CW18" s="124">
        <f>SUM('PROGRESS SCHEDULE'!$L$49:U$49)</f>
        <v>0</v>
      </c>
      <c r="CX18" s="123" t="s">
        <v>193</v>
      </c>
      <c r="CY18" s="124">
        <f>INDEX('PROGRESS SCHEDULE'!V$49:V$50,1)</f>
        <v>0</v>
      </c>
      <c r="DA18" s="123" t="s">
        <v>193</v>
      </c>
      <c r="DB18" s="124">
        <f>SUM('PROGRESS SCHEDULE'!$L$51:U$51)</f>
        <v>0</v>
      </c>
      <c r="DC18" s="123" t="s">
        <v>193</v>
      </c>
      <c r="DD18" s="124">
        <f>INDEX('PROGRESS SCHEDULE'!V$51:V$52,1)</f>
        <v>0</v>
      </c>
      <c r="DF18" s="123" t="s">
        <v>193</v>
      </c>
      <c r="DG18" s="124">
        <f>SUM('PROGRESS SCHEDULE'!$L$53:U$53)</f>
        <v>0</v>
      </c>
      <c r="DH18" s="123" t="s">
        <v>193</v>
      </c>
      <c r="DI18" s="124">
        <f>INDEX('PROGRESS SCHEDULE'!V$53:V$54,1)</f>
        <v>0</v>
      </c>
      <c r="DK18" s="123" t="s">
        <v>193</v>
      </c>
      <c r="DL18" s="124">
        <f>SUM('PROGRESS SCHEDULE'!$L$55:U$55)</f>
        <v>0</v>
      </c>
      <c r="DM18" s="123" t="s">
        <v>193</v>
      </c>
      <c r="DN18" s="124">
        <f>INDEX('PROGRESS SCHEDULE'!V$55:V$56,1)</f>
        <v>0</v>
      </c>
      <c r="DP18" s="123" t="s">
        <v>193</v>
      </c>
      <c r="DQ18" s="124">
        <f>SUM('PROGRESS SCHEDULE'!$L$57:U$57)</f>
        <v>0</v>
      </c>
      <c r="DR18" s="123" t="s">
        <v>193</v>
      </c>
      <c r="DS18" s="124">
        <f>INDEX('PROGRESS SCHEDULE'!V$57:V$58,1)</f>
        <v>0</v>
      </c>
      <c r="DU18" s="123" t="s">
        <v>193</v>
      </c>
      <c r="DV18" s="124">
        <f>SUM('PROGRESS SCHEDULE'!$L$59:U$59)</f>
        <v>0</v>
      </c>
      <c r="DW18" s="123" t="s">
        <v>193</v>
      </c>
      <c r="DX18" s="124">
        <f>INDEX('PROGRESS SCHEDULE'!V$59:V$60,1)</f>
        <v>0</v>
      </c>
      <c r="DZ18" s="123" t="s">
        <v>193</v>
      </c>
      <c r="EA18" s="124">
        <f>SUM('PROGRESS SCHEDULE'!$L$61:U$61)</f>
        <v>0</v>
      </c>
      <c r="EB18" s="123" t="s">
        <v>193</v>
      </c>
      <c r="EC18" s="124">
        <f>INDEX('PROGRESS SCHEDULE'!V$61:V$62,1)</f>
        <v>0</v>
      </c>
      <c r="EE18" s="123" t="s">
        <v>193</v>
      </c>
      <c r="EF18" s="124">
        <f>SUM('PROGRESS SCHEDULE'!$L$63:U$63)</f>
        <v>0</v>
      </c>
      <c r="EG18" s="123" t="s">
        <v>193</v>
      </c>
      <c r="EH18" s="124">
        <f>INDEX('PROGRESS SCHEDULE'!V$63:V$64,1)</f>
        <v>0</v>
      </c>
      <c r="EJ18" s="123" t="s">
        <v>193</v>
      </c>
      <c r="EK18" s="124">
        <f>SUM('PROGRESS SCHEDULE'!$L$65:U$65)</f>
        <v>0</v>
      </c>
      <c r="EL18" s="123" t="s">
        <v>193</v>
      </c>
      <c r="EM18" s="124">
        <f>INDEX('PROGRESS SCHEDULE'!V$65:V$66,1)</f>
        <v>0</v>
      </c>
      <c r="EO18" s="123" t="s">
        <v>193</v>
      </c>
      <c r="EP18" s="124">
        <f>SUM('PROGRESS SCHEDULE'!$L$67:U$67)</f>
        <v>0</v>
      </c>
      <c r="EQ18" s="123" t="s">
        <v>193</v>
      </c>
      <c r="ER18" s="124">
        <f>INDEX('PROGRESS SCHEDULE'!V$67:V$68,1)</f>
        <v>0</v>
      </c>
      <c r="ET18" s="123" t="s">
        <v>193</v>
      </c>
      <c r="EU18" s="124">
        <f>SUM('PROGRESS SCHEDULE'!$L$69:U$69)</f>
        <v>0</v>
      </c>
      <c r="EV18" s="123" t="s">
        <v>193</v>
      </c>
      <c r="EW18" s="124">
        <f>INDEX('PROGRESS SCHEDULE'!V$69:V$70,1)</f>
        <v>0</v>
      </c>
      <c r="EY18" s="123" t="s">
        <v>193</v>
      </c>
      <c r="EZ18" s="124">
        <f>SUM('PROGRESS SCHEDULE'!$L$71:U$71)</f>
        <v>0</v>
      </c>
      <c r="FA18" s="123" t="s">
        <v>193</v>
      </c>
      <c r="FB18" s="124">
        <f>INDEX('PROGRESS SCHEDULE'!V$71:V$72,1)</f>
        <v>0</v>
      </c>
      <c r="FD18" s="123" t="s">
        <v>193</v>
      </c>
      <c r="FE18" s="124">
        <f>SUM('PROGRESS SCHEDULE'!$L$73:U$73)</f>
        <v>0</v>
      </c>
      <c r="FF18" s="123" t="s">
        <v>193</v>
      </c>
      <c r="FG18" s="124">
        <f>INDEX('PROGRESS SCHEDULE'!V$73:V$74,1)</f>
        <v>0</v>
      </c>
      <c r="FI18" s="123" t="s">
        <v>193</v>
      </c>
      <c r="FJ18" s="124">
        <f>SUM('PROGRESS SCHEDULE'!$L$75:U$75)</f>
        <v>0</v>
      </c>
      <c r="FK18" s="123" t="s">
        <v>193</v>
      </c>
      <c r="FL18" s="124">
        <f>INDEX('PROGRESS SCHEDULE'!V$75:V$76,1)</f>
        <v>0</v>
      </c>
      <c r="FN18" s="123" t="s">
        <v>193</v>
      </c>
      <c r="FO18" s="124">
        <f>SUM('PROGRESS SCHEDULE'!$L$77:U$77)</f>
        <v>0</v>
      </c>
      <c r="FP18" s="123" t="s">
        <v>193</v>
      </c>
      <c r="FQ18" s="124">
        <f>INDEX('PROGRESS SCHEDULE'!V$77:V$78,1)</f>
        <v>0</v>
      </c>
      <c r="FS18" s="123" t="s">
        <v>193</v>
      </c>
      <c r="FT18" s="124">
        <f>SUM('PROGRESS SCHEDULE'!$L$79:U$79)</f>
        <v>0</v>
      </c>
      <c r="FU18" s="123" t="s">
        <v>193</v>
      </c>
      <c r="FV18" s="124">
        <f>INDEX('PROGRESS SCHEDULE'!V$79:V$80,1)</f>
        <v>0</v>
      </c>
      <c r="FX18" s="123" t="s">
        <v>193</v>
      </c>
      <c r="FY18" s="124">
        <f>SUM('PROGRESS SCHEDULE'!$L$81:U$81)</f>
        <v>0</v>
      </c>
      <c r="FZ18" s="123" t="s">
        <v>193</v>
      </c>
      <c r="GA18" s="124">
        <f>INDEX('PROGRESS SCHEDULE'!V$81:V$82,1)</f>
        <v>0</v>
      </c>
      <c r="GC18" s="123" t="s">
        <v>193</v>
      </c>
      <c r="GD18" s="124">
        <f>SUM('PROGRESS SCHEDULE'!$L$83:U$83)</f>
        <v>0</v>
      </c>
      <c r="GE18" s="123" t="s">
        <v>193</v>
      </c>
      <c r="GF18" s="124">
        <f>INDEX('PROGRESS SCHEDULE'!V$83:V$84,1)</f>
        <v>0</v>
      </c>
      <c r="GH18" s="123" t="s">
        <v>193</v>
      </c>
      <c r="GI18" s="124">
        <f>SUM('PROGRESS SCHEDULE'!$L$85:U$85)</f>
        <v>0</v>
      </c>
      <c r="GJ18" s="123" t="s">
        <v>193</v>
      </c>
      <c r="GK18" s="124">
        <f>INDEX('PROGRESS SCHEDULE'!V$85:V$86,1)</f>
        <v>0</v>
      </c>
      <c r="GM18" s="123" t="s">
        <v>193</v>
      </c>
      <c r="GN18" s="124">
        <f>SUM('PROGRESS SCHEDULE'!$L$87:U$87)</f>
        <v>0</v>
      </c>
      <c r="GO18" s="123" t="s">
        <v>193</v>
      </c>
      <c r="GP18" s="124">
        <f>INDEX('PROGRESS SCHEDULE'!V$87:V$88,1)</f>
        <v>0</v>
      </c>
      <c r="GR18" s="123" t="s">
        <v>193</v>
      </c>
      <c r="GS18" s="124">
        <f>SUM('PROGRESS SCHEDULE'!$L$89:U$89)</f>
        <v>0</v>
      </c>
      <c r="GT18" s="123" t="s">
        <v>193</v>
      </c>
      <c r="GU18" s="124">
        <f>INDEX('PROGRESS SCHEDULE'!V$89:V$90,1)</f>
        <v>0</v>
      </c>
      <c r="GW18" s="123" t="s">
        <v>193</v>
      </c>
      <c r="GX18" s="124">
        <f>SUM('PROGRESS SCHEDULE'!$L$91:U$91)</f>
        <v>0</v>
      </c>
      <c r="GY18" s="123" t="s">
        <v>193</v>
      </c>
      <c r="GZ18" s="124">
        <f>INDEX('PROGRESS SCHEDULE'!V$91:V$92,1)</f>
        <v>0</v>
      </c>
      <c r="HB18" s="123" t="s">
        <v>193</v>
      </c>
      <c r="HC18" s="124">
        <f>SUM('PROGRESS SCHEDULE'!$L$93:U$93)</f>
        <v>0</v>
      </c>
      <c r="HD18" s="123" t="s">
        <v>193</v>
      </c>
      <c r="HE18" s="124">
        <f>INDEX('PROGRESS SCHEDULE'!V$93:V$94,1)</f>
        <v>0</v>
      </c>
      <c r="HG18" s="123" t="s">
        <v>193</v>
      </c>
      <c r="HH18" s="124">
        <f>SUM('PROGRESS SCHEDULE'!$L$95:U$95)</f>
        <v>0</v>
      </c>
      <c r="HI18" s="123" t="s">
        <v>193</v>
      </c>
      <c r="HJ18" s="124">
        <f>INDEX('PROGRESS SCHEDULE'!V$95:V$96,1)</f>
        <v>0</v>
      </c>
    </row>
    <row r="19" spans="1:218" ht="13" x14ac:dyDescent="0.3">
      <c r="A19" s="125">
        <v>11</v>
      </c>
      <c r="B19" s="407">
        <f>'WORK SHEET'!B29</f>
        <v>0</v>
      </c>
      <c r="C19" s="242"/>
      <c r="D19" s="242"/>
      <c r="E19" s="242"/>
      <c r="F19" s="242"/>
      <c r="G19" s="408"/>
      <c r="H19" s="126" t="e">
        <f>'WORK SHEET'!H29</f>
        <v>#DIV/0!</v>
      </c>
      <c r="I19" s="127">
        <f>VLOOKUP($M$3,BM8:BN49,2,FALSE)</f>
        <v>0</v>
      </c>
      <c r="J19" s="127">
        <f>VLOOKUP($M$3,BO8:BP49,2,FALSE)</f>
        <v>0</v>
      </c>
      <c r="K19" s="128">
        <f t="shared" si="0"/>
        <v>0</v>
      </c>
      <c r="L19" s="163"/>
      <c r="M19" s="163"/>
      <c r="O19" s="123" t="s">
        <v>194</v>
      </c>
      <c r="P19" s="124">
        <f>SUM('PROGRESS SCHEDULE'!$L$15:V$15)</f>
        <v>0</v>
      </c>
      <c r="Q19" s="123" t="s">
        <v>194</v>
      </c>
      <c r="R19" s="124">
        <f>INDEX('PROGRESS SCHEDULE'!W$15:W$16,1)</f>
        <v>0</v>
      </c>
      <c r="T19" s="123" t="s">
        <v>194</v>
      </c>
      <c r="U19" s="124">
        <f>SUM('PROGRESS SCHEDULE'!$L$17:V$17)</f>
        <v>0</v>
      </c>
      <c r="V19" s="123" t="s">
        <v>194</v>
      </c>
      <c r="W19" s="124">
        <f>INDEX('PROGRESS SCHEDULE'!W$17:W$18,1)</f>
        <v>0</v>
      </c>
      <c r="Y19" s="123" t="s">
        <v>194</v>
      </c>
      <c r="Z19" s="124">
        <f>SUM('PROGRESS SCHEDULE'!$L$19:V$19)</f>
        <v>0</v>
      </c>
      <c r="AA19" s="123" t="s">
        <v>194</v>
      </c>
      <c r="AB19" s="124">
        <f>INDEX('PROGRESS SCHEDULE'!W$19:W$20,1)</f>
        <v>0</v>
      </c>
      <c r="AD19" s="123" t="s">
        <v>194</v>
      </c>
      <c r="AE19" s="124">
        <f>SUM('PROGRESS SCHEDULE'!$L$21:V$21)</f>
        <v>0</v>
      </c>
      <c r="AF19" s="123" t="s">
        <v>194</v>
      </c>
      <c r="AG19" s="124">
        <f>INDEX('PROGRESS SCHEDULE'!W$21:W$22,1)</f>
        <v>0</v>
      </c>
      <c r="AI19" s="123" t="s">
        <v>194</v>
      </c>
      <c r="AJ19" s="124">
        <f>SUM('PROGRESS SCHEDULE'!$L$23:V$23)</f>
        <v>0</v>
      </c>
      <c r="AK19" s="123" t="s">
        <v>194</v>
      </c>
      <c r="AL19" s="124">
        <f>INDEX('PROGRESS SCHEDULE'!W$23:W$24,1)</f>
        <v>0</v>
      </c>
      <c r="AN19" s="123" t="s">
        <v>194</v>
      </c>
      <c r="AO19" s="124">
        <f>SUM('PROGRESS SCHEDULE'!$L$25:V$25)</f>
        <v>0</v>
      </c>
      <c r="AP19" s="123" t="s">
        <v>194</v>
      </c>
      <c r="AQ19" s="124">
        <f>INDEX('PROGRESS SCHEDULE'!W$25:W$26,1)</f>
        <v>0</v>
      </c>
      <c r="AS19" s="123" t="s">
        <v>194</v>
      </c>
      <c r="AT19" s="124">
        <f>SUM('PROGRESS SCHEDULE'!$L$27:V$27)</f>
        <v>0</v>
      </c>
      <c r="AU19" s="123" t="s">
        <v>194</v>
      </c>
      <c r="AV19" s="124">
        <f>INDEX('PROGRESS SCHEDULE'!W$27:W$28,1)</f>
        <v>0</v>
      </c>
      <c r="AX19" s="123" t="s">
        <v>194</v>
      </c>
      <c r="AY19" s="124">
        <f>SUM('PROGRESS SCHEDULE'!$L$29:V$29)</f>
        <v>0</v>
      </c>
      <c r="AZ19" s="123" t="s">
        <v>194</v>
      </c>
      <c r="BA19" s="124">
        <f>INDEX('PROGRESS SCHEDULE'!W$29:W$30,1)</f>
        <v>0</v>
      </c>
      <c r="BC19" s="123" t="s">
        <v>194</v>
      </c>
      <c r="BD19" s="124">
        <f>SUM('PROGRESS SCHEDULE'!$L$31:V$31)</f>
        <v>0</v>
      </c>
      <c r="BE19" s="123" t="s">
        <v>194</v>
      </c>
      <c r="BF19" s="124">
        <f>INDEX('PROGRESS SCHEDULE'!W$31:W$32,1)</f>
        <v>0</v>
      </c>
      <c r="BH19" s="123" t="s">
        <v>194</v>
      </c>
      <c r="BI19" s="124">
        <f>SUM('PROGRESS SCHEDULE'!$L$33:V$33)</f>
        <v>0</v>
      </c>
      <c r="BJ19" s="123" t="s">
        <v>194</v>
      </c>
      <c r="BK19" s="124">
        <f>INDEX('PROGRESS SCHEDULE'!W$33:W$34,1)</f>
        <v>0</v>
      </c>
      <c r="BM19" s="123" t="s">
        <v>194</v>
      </c>
      <c r="BN19" s="124">
        <f>SUM('PROGRESS SCHEDULE'!$L$35:V$35)</f>
        <v>0</v>
      </c>
      <c r="BO19" s="123" t="s">
        <v>194</v>
      </c>
      <c r="BP19" s="124">
        <f>INDEX('PROGRESS SCHEDULE'!W$35:W$36,1)</f>
        <v>0</v>
      </c>
      <c r="BR19" s="123" t="s">
        <v>194</v>
      </c>
      <c r="BS19" s="124">
        <f>SUM('PROGRESS SCHEDULE'!$L$37:V$37)</f>
        <v>0</v>
      </c>
      <c r="BT19" s="123" t="s">
        <v>194</v>
      </c>
      <c r="BU19" s="124">
        <f>INDEX('PROGRESS SCHEDULE'!W$37:W$38,1)</f>
        <v>0</v>
      </c>
      <c r="BW19" s="123" t="s">
        <v>194</v>
      </c>
      <c r="BX19" s="124">
        <f>SUM('PROGRESS SCHEDULE'!$L$39:V$39)</f>
        <v>0</v>
      </c>
      <c r="BY19" s="123" t="s">
        <v>194</v>
      </c>
      <c r="BZ19" s="124">
        <f>INDEX('PROGRESS SCHEDULE'!W$39:W$40,1)</f>
        <v>0</v>
      </c>
      <c r="CB19" s="123" t="s">
        <v>194</v>
      </c>
      <c r="CC19" s="124">
        <f>SUM('PROGRESS SCHEDULE'!$L$41:V$41)</f>
        <v>0</v>
      </c>
      <c r="CD19" s="123" t="s">
        <v>194</v>
      </c>
      <c r="CE19" s="124">
        <f>INDEX('PROGRESS SCHEDULE'!W$41:W$42,1)</f>
        <v>0</v>
      </c>
      <c r="CG19" s="123" t="s">
        <v>194</v>
      </c>
      <c r="CH19" s="124">
        <f>SUM('PROGRESS SCHEDULE'!$L$43:V$43)</f>
        <v>0</v>
      </c>
      <c r="CI19" s="123" t="s">
        <v>194</v>
      </c>
      <c r="CJ19" s="124">
        <f>INDEX('PROGRESS SCHEDULE'!W$43:W$44,1)</f>
        <v>0</v>
      </c>
      <c r="CL19" s="123" t="s">
        <v>194</v>
      </c>
      <c r="CM19" s="124">
        <f>SUM('PROGRESS SCHEDULE'!$L$45:V$45)</f>
        <v>0</v>
      </c>
      <c r="CN19" s="123" t="s">
        <v>194</v>
      </c>
      <c r="CO19" s="124">
        <f>INDEX('PROGRESS SCHEDULE'!W$45:W$46,1)</f>
        <v>0</v>
      </c>
      <c r="CQ19" s="123" t="s">
        <v>194</v>
      </c>
      <c r="CR19" s="124">
        <f>SUM('PROGRESS SCHEDULE'!$L$47:V$47)</f>
        <v>0</v>
      </c>
      <c r="CS19" s="123" t="s">
        <v>194</v>
      </c>
      <c r="CT19" s="124">
        <f>INDEX('PROGRESS SCHEDULE'!W$47:W$48,1)</f>
        <v>0</v>
      </c>
      <c r="CV19" s="123" t="s">
        <v>194</v>
      </c>
      <c r="CW19" s="124">
        <f>SUM('PROGRESS SCHEDULE'!$L$49:V$49)</f>
        <v>0</v>
      </c>
      <c r="CX19" s="123" t="s">
        <v>194</v>
      </c>
      <c r="CY19" s="124">
        <f>INDEX('PROGRESS SCHEDULE'!W$49:W$50,1)</f>
        <v>0</v>
      </c>
      <c r="DA19" s="123" t="s">
        <v>194</v>
      </c>
      <c r="DB19" s="124">
        <f>SUM('PROGRESS SCHEDULE'!$L$51:V$51)</f>
        <v>0</v>
      </c>
      <c r="DC19" s="123" t="s">
        <v>194</v>
      </c>
      <c r="DD19" s="124">
        <f>INDEX('PROGRESS SCHEDULE'!W$51:W$52,1)</f>
        <v>0</v>
      </c>
      <c r="DF19" s="123" t="s">
        <v>194</v>
      </c>
      <c r="DG19" s="124">
        <f>SUM('PROGRESS SCHEDULE'!$L$53:V$53)</f>
        <v>0</v>
      </c>
      <c r="DH19" s="123" t="s">
        <v>194</v>
      </c>
      <c r="DI19" s="124">
        <f>INDEX('PROGRESS SCHEDULE'!W$53:W$54,1)</f>
        <v>0</v>
      </c>
      <c r="DK19" s="123" t="s">
        <v>194</v>
      </c>
      <c r="DL19" s="124">
        <f>SUM('PROGRESS SCHEDULE'!$L$55:V$55)</f>
        <v>0</v>
      </c>
      <c r="DM19" s="123" t="s">
        <v>194</v>
      </c>
      <c r="DN19" s="124">
        <f>INDEX('PROGRESS SCHEDULE'!W$55:W$56,1)</f>
        <v>0</v>
      </c>
      <c r="DP19" s="123" t="s">
        <v>194</v>
      </c>
      <c r="DQ19" s="124">
        <f>SUM('PROGRESS SCHEDULE'!$L$57:V$57)</f>
        <v>0</v>
      </c>
      <c r="DR19" s="123" t="s">
        <v>194</v>
      </c>
      <c r="DS19" s="124">
        <f>INDEX('PROGRESS SCHEDULE'!W$57:W$58,1)</f>
        <v>0</v>
      </c>
      <c r="DU19" s="123" t="s">
        <v>194</v>
      </c>
      <c r="DV19" s="124">
        <f>SUM('PROGRESS SCHEDULE'!$L$59:V$59)</f>
        <v>0</v>
      </c>
      <c r="DW19" s="123" t="s">
        <v>194</v>
      </c>
      <c r="DX19" s="124">
        <f>INDEX('PROGRESS SCHEDULE'!W$59:W$60,1)</f>
        <v>0</v>
      </c>
      <c r="DZ19" s="123" t="s">
        <v>194</v>
      </c>
      <c r="EA19" s="124">
        <f>SUM('PROGRESS SCHEDULE'!$L$61:V$61)</f>
        <v>0</v>
      </c>
      <c r="EB19" s="123" t="s">
        <v>194</v>
      </c>
      <c r="EC19" s="124">
        <f>INDEX('PROGRESS SCHEDULE'!W$61:W$62,1)</f>
        <v>0</v>
      </c>
      <c r="EE19" s="123" t="s">
        <v>194</v>
      </c>
      <c r="EF19" s="124">
        <f>SUM('PROGRESS SCHEDULE'!$L$63:V$63)</f>
        <v>0</v>
      </c>
      <c r="EG19" s="123" t="s">
        <v>194</v>
      </c>
      <c r="EH19" s="124">
        <f>INDEX('PROGRESS SCHEDULE'!W$63:W$64,1)</f>
        <v>0</v>
      </c>
      <c r="EJ19" s="123" t="s">
        <v>194</v>
      </c>
      <c r="EK19" s="124">
        <f>SUM('PROGRESS SCHEDULE'!$L$65:V$65)</f>
        <v>0</v>
      </c>
      <c r="EL19" s="123" t="s">
        <v>194</v>
      </c>
      <c r="EM19" s="124">
        <f>INDEX('PROGRESS SCHEDULE'!W$65:W$66,1)</f>
        <v>0</v>
      </c>
      <c r="EO19" s="123" t="s">
        <v>194</v>
      </c>
      <c r="EP19" s="124">
        <f>SUM('PROGRESS SCHEDULE'!$L$67:V$67)</f>
        <v>0</v>
      </c>
      <c r="EQ19" s="123" t="s">
        <v>194</v>
      </c>
      <c r="ER19" s="124">
        <f>INDEX('PROGRESS SCHEDULE'!W$67:W$68,1)</f>
        <v>0</v>
      </c>
      <c r="ET19" s="123" t="s">
        <v>194</v>
      </c>
      <c r="EU19" s="124">
        <f>SUM('PROGRESS SCHEDULE'!$L$69:V$69)</f>
        <v>0</v>
      </c>
      <c r="EV19" s="123" t="s">
        <v>194</v>
      </c>
      <c r="EW19" s="124">
        <f>INDEX('PROGRESS SCHEDULE'!W$69:W$70,1)</f>
        <v>0</v>
      </c>
      <c r="EY19" s="123" t="s">
        <v>194</v>
      </c>
      <c r="EZ19" s="124">
        <f>SUM('PROGRESS SCHEDULE'!$L$71:V$71)</f>
        <v>0</v>
      </c>
      <c r="FA19" s="123" t="s">
        <v>194</v>
      </c>
      <c r="FB19" s="124">
        <f>INDEX('PROGRESS SCHEDULE'!W$71:W$72,1)</f>
        <v>0</v>
      </c>
      <c r="FD19" s="123" t="s">
        <v>194</v>
      </c>
      <c r="FE19" s="124">
        <f>SUM('PROGRESS SCHEDULE'!$L$73:V$73)</f>
        <v>0</v>
      </c>
      <c r="FF19" s="123" t="s">
        <v>194</v>
      </c>
      <c r="FG19" s="124">
        <f>INDEX('PROGRESS SCHEDULE'!W$73:W$74,1)</f>
        <v>0</v>
      </c>
      <c r="FI19" s="123" t="s">
        <v>194</v>
      </c>
      <c r="FJ19" s="124">
        <f>SUM('PROGRESS SCHEDULE'!$L$75:V$75)</f>
        <v>0</v>
      </c>
      <c r="FK19" s="123" t="s">
        <v>194</v>
      </c>
      <c r="FL19" s="124">
        <f>INDEX('PROGRESS SCHEDULE'!W$75:W$76,1)</f>
        <v>0</v>
      </c>
      <c r="FN19" s="123" t="s">
        <v>194</v>
      </c>
      <c r="FO19" s="124">
        <f>SUM('PROGRESS SCHEDULE'!$L$77:V$77)</f>
        <v>0</v>
      </c>
      <c r="FP19" s="123" t="s">
        <v>194</v>
      </c>
      <c r="FQ19" s="124">
        <f>INDEX('PROGRESS SCHEDULE'!W$77:W$78,1)</f>
        <v>0</v>
      </c>
      <c r="FS19" s="123" t="s">
        <v>194</v>
      </c>
      <c r="FT19" s="124">
        <f>SUM('PROGRESS SCHEDULE'!$L$79:V$79)</f>
        <v>0</v>
      </c>
      <c r="FU19" s="123" t="s">
        <v>194</v>
      </c>
      <c r="FV19" s="124">
        <f>INDEX('PROGRESS SCHEDULE'!W$79:W$80,1)</f>
        <v>0</v>
      </c>
      <c r="FX19" s="123" t="s">
        <v>194</v>
      </c>
      <c r="FY19" s="124">
        <f>SUM('PROGRESS SCHEDULE'!$L$81:V$81)</f>
        <v>0</v>
      </c>
      <c r="FZ19" s="123" t="s">
        <v>194</v>
      </c>
      <c r="GA19" s="124">
        <f>INDEX('PROGRESS SCHEDULE'!W$81:W$82,1)</f>
        <v>0</v>
      </c>
      <c r="GC19" s="123" t="s">
        <v>194</v>
      </c>
      <c r="GD19" s="124">
        <f>SUM('PROGRESS SCHEDULE'!$L$83:V$83)</f>
        <v>0</v>
      </c>
      <c r="GE19" s="123" t="s">
        <v>194</v>
      </c>
      <c r="GF19" s="124">
        <f>INDEX('PROGRESS SCHEDULE'!W$83:W$84,1)</f>
        <v>0</v>
      </c>
      <c r="GH19" s="123" t="s">
        <v>194</v>
      </c>
      <c r="GI19" s="124">
        <f>SUM('PROGRESS SCHEDULE'!$L$85:V$85)</f>
        <v>0</v>
      </c>
      <c r="GJ19" s="123" t="s">
        <v>194</v>
      </c>
      <c r="GK19" s="124">
        <f>INDEX('PROGRESS SCHEDULE'!W$85:W$86,1)</f>
        <v>0</v>
      </c>
      <c r="GM19" s="123" t="s">
        <v>194</v>
      </c>
      <c r="GN19" s="124">
        <f>SUM('PROGRESS SCHEDULE'!$L$87:V$87)</f>
        <v>0</v>
      </c>
      <c r="GO19" s="123" t="s">
        <v>194</v>
      </c>
      <c r="GP19" s="124">
        <f>INDEX('PROGRESS SCHEDULE'!W$87:W$88,1)</f>
        <v>0</v>
      </c>
      <c r="GR19" s="123" t="s">
        <v>194</v>
      </c>
      <c r="GS19" s="124">
        <f>SUM('PROGRESS SCHEDULE'!$L$89:V$89)</f>
        <v>0</v>
      </c>
      <c r="GT19" s="123" t="s">
        <v>194</v>
      </c>
      <c r="GU19" s="124">
        <f>INDEX('PROGRESS SCHEDULE'!W$89:W$90,1)</f>
        <v>0</v>
      </c>
      <c r="GW19" s="123" t="s">
        <v>194</v>
      </c>
      <c r="GX19" s="124">
        <f>SUM('PROGRESS SCHEDULE'!$L$91:V$91)</f>
        <v>0</v>
      </c>
      <c r="GY19" s="123" t="s">
        <v>194</v>
      </c>
      <c r="GZ19" s="124">
        <f>INDEX('PROGRESS SCHEDULE'!W$91:W$92,1)</f>
        <v>0</v>
      </c>
      <c r="HB19" s="123" t="s">
        <v>194</v>
      </c>
      <c r="HC19" s="124">
        <f>SUM('PROGRESS SCHEDULE'!$L$93:V$93)</f>
        <v>0</v>
      </c>
      <c r="HD19" s="123" t="s">
        <v>194</v>
      </c>
      <c r="HE19" s="124">
        <f>INDEX('PROGRESS SCHEDULE'!W$93:W$94,1)</f>
        <v>0</v>
      </c>
      <c r="HG19" s="123" t="s">
        <v>194</v>
      </c>
      <c r="HH19" s="124">
        <f>SUM('PROGRESS SCHEDULE'!$L$95:V$95)</f>
        <v>0</v>
      </c>
      <c r="HI19" s="123" t="s">
        <v>194</v>
      </c>
      <c r="HJ19" s="124">
        <f>INDEX('PROGRESS SCHEDULE'!W$95:W$96,1)</f>
        <v>0</v>
      </c>
    </row>
    <row r="20" spans="1:218" ht="13" x14ac:dyDescent="0.3">
      <c r="A20" s="125">
        <v>12</v>
      </c>
      <c r="B20" s="407">
        <f>'WORK SHEET'!B30</f>
        <v>0</v>
      </c>
      <c r="C20" s="242"/>
      <c r="D20" s="242"/>
      <c r="E20" s="242"/>
      <c r="F20" s="242"/>
      <c r="G20" s="408"/>
      <c r="H20" s="126" t="e">
        <f>'WORK SHEET'!H30</f>
        <v>#DIV/0!</v>
      </c>
      <c r="I20" s="127">
        <f>VLOOKUP($M$3,BR8:BS49,2,FALSE)</f>
        <v>0</v>
      </c>
      <c r="J20" s="127">
        <f>VLOOKUP($M$3,BT8:BU49,2,FALSE)</f>
        <v>0</v>
      </c>
      <c r="K20" s="128">
        <f t="shared" si="0"/>
        <v>0</v>
      </c>
      <c r="L20" s="163"/>
      <c r="M20" s="163"/>
      <c r="O20" s="123" t="s">
        <v>195</v>
      </c>
      <c r="P20" s="124">
        <f>SUM('PROGRESS SCHEDULE'!$L$15:W$15)</f>
        <v>0</v>
      </c>
      <c r="Q20" s="123" t="s">
        <v>195</v>
      </c>
      <c r="R20" s="124">
        <f>INDEX('PROGRESS SCHEDULE'!X$15:X$16,1)</f>
        <v>0</v>
      </c>
      <c r="T20" s="123" t="s">
        <v>195</v>
      </c>
      <c r="U20" s="124">
        <f>SUM('PROGRESS SCHEDULE'!$L$17:W$17)</f>
        <v>0</v>
      </c>
      <c r="V20" s="123" t="s">
        <v>195</v>
      </c>
      <c r="W20" s="124">
        <f>INDEX('PROGRESS SCHEDULE'!X$17:X$18,1)</f>
        <v>0</v>
      </c>
      <c r="Y20" s="123" t="s">
        <v>195</v>
      </c>
      <c r="Z20" s="124">
        <f>SUM('PROGRESS SCHEDULE'!$L$19:W$19)</f>
        <v>0</v>
      </c>
      <c r="AA20" s="123" t="s">
        <v>195</v>
      </c>
      <c r="AB20" s="124">
        <f>INDEX('PROGRESS SCHEDULE'!X$19:X$20,1)</f>
        <v>0</v>
      </c>
      <c r="AD20" s="123" t="s">
        <v>195</v>
      </c>
      <c r="AE20" s="124">
        <f>SUM('PROGRESS SCHEDULE'!$L$21:W$21)</f>
        <v>0</v>
      </c>
      <c r="AF20" s="123" t="s">
        <v>195</v>
      </c>
      <c r="AG20" s="124">
        <f>INDEX('PROGRESS SCHEDULE'!X$21:X$22,1)</f>
        <v>0</v>
      </c>
      <c r="AI20" s="123" t="s">
        <v>195</v>
      </c>
      <c r="AJ20" s="124">
        <f>SUM('PROGRESS SCHEDULE'!$L$23:W$23)</f>
        <v>0</v>
      </c>
      <c r="AK20" s="123" t="s">
        <v>195</v>
      </c>
      <c r="AL20" s="124">
        <f>INDEX('PROGRESS SCHEDULE'!X$23:X$24,1)</f>
        <v>0</v>
      </c>
      <c r="AN20" s="123" t="s">
        <v>195</v>
      </c>
      <c r="AO20" s="124">
        <f>SUM('PROGRESS SCHEDULE'!$L$25:W$25)</f>
        <v>0</v>
      </c>
      <c r="AP20" s="123" t="s">
        <v>195</v>
      </c>
      <c r="AQ20" s="124">
        <f>INDEX('PROGRESS SCHEDULE'!X$25:X$26,1)</f>
        <v>0</v>
      </c>
      <c r="AS20" s="123" t="s">
        <v>195</v>
      </c>
      <c r="AT20" s="124">
        <f>SUM('PROGRESS SCHEDULE'!$L$27:W$27)</f>
        <v>0</v>
      </c>
      <c r="AU20" s="123" t="s">
        <v>195</v>
      </c>
      <c r="AV20" s="124">
        <f>INDEX('PROGRESS SCHEDULE'!X$27:X$28,1)</f>
        <v>0</v>
      </c>
      <c r="AX20" s="123" t="s">
        <v>195</v>
      </c>
      <c r="AY20" s="124">
        <f>SUM('PROGRESS SCHEDULE'!$L$29:W$29)</f>
        <v>0</v>
      </c>
      <c r="AZ20" s="123" t="s">
        <v>195</v>
      </c>
      <c r="BA20" s="124">
        <f>INDEX('PROGRESS SCHEDULE'!X$29:X$30,1)</f>
        <v>0</v>
      </c>
      <c r="BC20" s="123" t="s">
        <v>195</v>
      </c>
      <c r="BD20" s="124">
        <f>SUM('PROGRESS SCHEDULE'!$L$31:W$31)</f>
        <v>0</v>
      </c>
      <c r="BE20" s="123" t="s">
        <v>195</v>
      </c>
      <c r="BF20" s="124">
        <f>INDEX('PROGRESS SCHEDULE'!X$31:X$32,1)</f>
        <v>0</v>
      </c>
      <c r="BH20" s="123" t="s">
        <v>195</v>
      </c>
      <c r="BI20" s="124">
        <f>SUM('PROGRESS SCHEDULE'!$L$33:W$33)</f>
        <v>0</v>
      </c>
      <c r="BJ20" s="123" t="s">
        <v>195</v>
      </c>
      <c r="BK20" s="124">
        <f>INDEX('PROGRESS SCHEDULE'!X$33:X$34,1)</f>
        <v>0</v>
      </c>
      <c r="BM20" s="123" t="s">
        <v>195</v>
      </c>
      <c r="BN20" s="124">
        <f>SUM('PROGRESS SCHEDULE'!$L$35:W$35)</f>
        <v>0</v>
      </c>
      <c r="BO20" s="123" t="s">
        <v>195</v>
      </c>
      <c r="BP20" s="124">
        <f>INDEX('PROGRESS SCHEDULE'!X$35:X$36,1)</f>
        <v>0</v>
      </c>
      <c r="BR20" s="123" t="s">
        <v>195</v>
      </c>
      <c r="BS20" s="124">
        <f>SUM('PROGRESS SCHEDULE'!$L$37:W$37)</f>
        <v>0</v>
      </c>
      <c r="BT20" s="123" t="s">
        <v>195</v>
      </c>
      <c r="BU20" s="124">
        <f>INDEX('PROGRESS SCHEDULE'!X$37:X$38,1)</f>
        <v>0</v>
      </c>
      <c r="BW20" s="123" t="s">
        <v>195</v>
      </c>
      <c r="BX20" s="124">
        <f>SUM('PROGRESS SCHEDULE'!$L$39:W$39)</f>
        <v>0</v>
      </c>
      <c r="BY20" s="123" t="s">
        <v>195</v>
      </c>
      <c r="BZ20" s="124">
        <f>INDEX('PROGRESS SCHEDULE'!X$39:X$40,1)</f>
        <v>0</v>
      </c>
      <c r="CB20" s="123" t="s">
        <v>195</v>
      </c>
      <c r="CC20" s="124">
        <f>SUM('PROGRESS SCHEDULE'!$L$41:W$41)</f>
        <v>0</v>
      </c>
      <c r="CD20" s="123" t="s">
        <v>195</v>
      </c>
      <c r="CE20" s="124">
        <f>INDEX('PROGRESS SCHEDULE'!X$41:X$42,1)</f>
        <v>0</v>
      </c>
      <c r="CG20" s="123" t="s">
        <v>195</v>
      </c>
      <c r="CH20" s="124">
        <f>SUM('PROGRESS SCHEDULE'!$L$43:W$43)</f>
        <v>0</v>
      </c>
      <c r="CI20" s="123" t="s">
        <v>195</v>
      </c>
      <c r="CJ20" s="124">
        <f>INDEX('PROGRESS SCHEDULE'!X$43:X$44,1)</f>
        <v>0</v>
      </c>
      <c r="CL20" s="123" t="s">
        <v>195</v>
      </c>
      <c r="CM20" s="124">
        <f>SUM('PROGRESS SCHEDULE'!$L$45:W$45)</f>
        <v>0</v>
      </c>
      <c r="CN20" s="123" t="s">
        <v>195</v>
      </c>
      <c r="CO20" s="124">
        <f>INDEX('PROGRESS SCHEDULE'!X$45:X$46,1)</f>
        <v>0</v>
      </c>
      <c r="CQ20" s="123" t="s">
        <v>195</v>
      </c>
      <c r="CR20" s="124">
        <f>SUM('PROGRESS SCHEDULE'!$L$47:W$47)</f>
        <v>0</v>
      </c>
      <c r="CS20" s="123" t="s">
        <v>195</v>
      </c>
      <c r="CT20" s="124">
        <f>INDEX('PROGRESS SCHEDULE'!X$47:X$48,1)</f>
        <v>0</v>
      </c>
      <c r="CV20" s="123" t="s">
        <v>195</v>
      </c>
      <c r="CW20" s="124">
        <f>SUM('PROGRESS SCHEDULE'!$L$49:W$49)</f>
        <v>0</v>
      </c>
      <c r="CX20" s="123" t="s">
        <v>195</v>
      </c>
      <c r="CY20" s="124">
        <f>INDEX('PROGRESS SCHEDULE'!X$49:X$50,1)</f>
        <v>0</v>
      </c>
      <c r="DA20" s="123" t="s">
        <v>195</v>
      </c>
      <c r="DB20" s="124">
        <f>SUM('PROGRESS SCHEDULE'!$L$51:W$51)</f>
        <v>0</v>
      </c>
      <c r="DC20" s="123" t="s">
        <v>195</v>
      </c>
      <c r="DD20" s="124">
        <f>INDEX('PROGRESS SCHEDULE'!X$51:X$52,1)</f>
        <v>0</v>
      </c>
      <c r="DF20" s="123" t="s">
        <v>195</v>
      </c>
      <c r="DG20" s="124">
        <f>SUM('PROGRESS SCHEDULE'!$L$53:W$53)</f>
        <v>0</v>
      </c>
      <c r="DH20" s="123" t="s">
        <v>195</v>
      </c>
      <c r="DI20" s="124">
        <f>INDEX('PROGRESS SCHEDULE'!X$53:X$54,1)</f>
        <v>0</v>
      </c>
      <c r="DK20" s="123" t="s">
        <v>195</v>
      </c>
      <c r="DL20" s="124">
        <f>SUM('PROGRESS SCHEDULE'!$L$55:W$55)</f>
        <v>0</v>
      </c>
      <c r="DM20" s="123" t="s">
        <v>195</v>
      </c>
      <c r="DN20" s="124">
        <f>INDEX('PROGRESS SCHEDULE'!X$55:X$56,1)</f>
        <v>0</v>
      </c>
      <c r="DP20" s="123" t="s">
        <v>195</v>
      </c>
      <c r="DQ20" s="124">
        <f>SUM('PROGRESS SCHEDULE'!$L$57:W$57)</f>
        <v>0</v>
      </c>
      <c r="DR20" s="123" t="s">
        <v>195</v>
      </c>
      <c r="DS20" s="124">
        <f>INDEX('PROGRESS SCHEDULE'!X$57:X$58,1)</f>
        <v>0</v>
      </c>
      <c r="DU20" s="123" t="s">
        <v>195</v>
      </c>
      <c r="DV20" s="124">
        <f>SUM('PROGRESS SCHEDULE'!$L$59:W$59)</f>
        <v>0</v>
      </c>
      <c r="DW20" s="123" t="s">
        <v>195</v>
      </c>
      <c r="DX20" s="124">
        <f>INDEX('PROGRESS SCHEDULE'!X$59:X$60,1)</f>
        <v>0</v>
      </c>
      <c r="DZ20" s="123" t="s">
        <v>195</v>
      </c>
      <c r="EA20" s="124">
        <f>SUM('PROGRESS SCHEDULE'!$L$61:W$61)</f>
        <v>0</v>
      </c>
      <c r="EB20" s="123" t="s">
        <v>195</v>
      </c>
      <c r="EC20" s="124">
        <f>INDEX('PROGRESS SCHEDULE'!X$61:X$62,1)</f>
        <v>0</v>
      </c>
      <c r="EE20" s="123" t="s">
        <v>195</v>
      </c>
      <c r="EF20" s="124">
        <f>SUM('PROGRESS SCHEDULE'!$L$63:W$63)</f>
        <v>0</v>
      </c>
      <c r="EG20" s="123" t="s">
        <v>195</v>
      </c>
      <c r="EH20" s="124">
        <f>INDEX('PROGRESS SCHEDULE'!X$63:X$64,1)</f>
        <v>0</v>
      </c>
      <c r="EJ20" s="123" t="s">
        <v>195</v>
      </c>
      <c r="EK20" s="124">
        <f>SUM('PROGRESS SCHEDULE'!$L$65:W$65)</f>
        <v>0</v>
      </c>
      <c r="EL20" s="123" t="s">
        <v>195</v>
      </c>
      <c r="EM20" s="124">
        <f>INDEX('PROGRESS SCHEDULE'!X$65:X$66,1)</f>
        <v>0</v>
      </c>
      <c r="EO20" s="123" t="s">
        <v>195</v>
      </c>
      <c r="EP20" s="124">
        <f>SUM('PROGRESS SCHEDULE'!$L$67:W$67)</f>
        <v>0</v>
      </c>
      <c r="EQ20" s="123" t="s">
        <v>195</v>
      </c>
      <c r="ER20" s="124">
        <f>INDEX('PROGRESS SCHEDULE'!X$67:X$68,1)</f>
        <v>0</v>
      </c>
      <c r="ET20" s="123" t="s">
        <v>195</v>
      </c>
      <c r="EU20" s="124">
        <f>SUM('PROGRESS SCHEDULE'!$L$69:W$69)</f>
        <v>0</v>
      </c>
      <c r="EV20" s="123" t="s">
        <v>195</v>
      </c>
      <c r="EW20" s="124">
        <f>INDEX('PROGRESS SCHEDULE'!X$69:X$70,1)</f>
        <v>0</v>
      </c>
      <c r="EY20" s="123" t="s">
        <v>195</v>
      </c>
      <c r="EZ20" s="124">
        <f>SUM('PROGRESS SCHEDULE'!$L$71:W$71)</f>
        <v>0</v>
      </c>
      <c r="FA20" s="123" t="s">
        <v>195</v>
      </c>
      <c r="FB20" s="124">
        <f>INDEX('PROGRESS SCHEDULE'!X$71:X$72,1)</f>
        <v>0</v>
      </c>
      <c r="FD20" s="123" t="s">
        <v>195</v>
      </c>
      <c r="FE20" s="124">
        <f>SUM('PROGRESS SCHEDULE'!$L$73:W$73)</f>
        <v>0</v>
      </c>
      <c r="FF20" s="123" t="s">
        <v>195</v>
      </c>
      <c r="FG20" s="124">
        <f>INDEX('PROGRESS SCHEDULE'!X$73:X$74,1)</f>
        <v>0</v>
      </c>
      <c r="FI20" s="123" t="s">
        <v>195</v>
      </c>
      <c r="FJ20" s="124">
        <f>SUM('PROGRESS SCHEDULE'!$L$75:W$75)</f>
        <v>0</v>
      </c>
      <c r="FK20" s="123" t="s">
        <v>195</v>
      </c>
      <c r="FL20" s="124">
        <f>INDEX('PROGRESS SCHEDULE'!X$75:X$76,1)</f>
        <v>0</v>
      </c>
      <c r="FN20" s="123" t="s">
        <v>195</v>
      </c>
      <c r="FO20" s="124">
        <f>SUM('PROGRESS SCHEDULE'!$L$77:W$77)</f>
        <v>0</v>
      </c>
      <c r="FP20" s="123" t="s">
        <v>195</v>
      </c>
      <c r="FQ20" s="124">
        <f>INDEX('PROGRESS SCHEDULE'!X$77:X$78,1)</f>
        <v>0</v>
      </c>
      <c r="FS20" s="123" t="s">
        <v>195</v>
      </c>
      <c r="FT20" s="124">
        <f>SUM('PROGRESS SCHEDULE'!$L$79:W$79)</f>
        <v>0</v>
      </c>
      <c r="FU20" s="123" t="s">
        <v>195</v>
      </c>
      <c r="FV20" s="124">
        <f>INDEX('PROGRESS SCHEDULE'!X$79:X$80,1)</f>
        <v>0</v>
      </c>
      <c r="FX20" s="123" t="s">
        <v>195</v>
      </c>
      <c r="FY20" s="124">
        <f>SUM('PROGRESS SCHEDULE'!$L$81:W$81)</f>
        <v>0</v>
      </c>
      <c r="FZ20" s="123" t="s">
        <v>195</v>
      </c>
      <c r="GA20" s="124">
        <f>INDEX('PROGRESS SCHEDULE'!X$81:X$82,1)</f>
        <v>0</v>
      </c>
      <c r="GC20" s="123" t="s">
        <v>195</v>
      </c>
      <c r="GD20" s="124">
        <f>SUM('PROGRESS SCHEDULE'!$L$83:W$83)</f>
        <v>0</v>
      </c>
      <c r="GE20" s="123" t="s">
        <v>195</v>
      </c>
      <c r="GF20" s="124">
        <f>INDEX('PROGRESS SCHEDULE'!X$83:X$84,1)</f>
        <v>0</v>
      </c>
      <c r="GH20" s="123" t="s">
        <v>195</v>
      </c>
      <c r="GI20" s="124">
        <f>SUM('PROGRESS SCHEDULE'!$L$85:W$85)</f>
        <v>0</v>
      </c>
      <c r="GJ20" s="123" t="s">
        <v>195</v>
      </c>
      <c r="GK20" s="124">
        <f>INDEX('PROGRESS SCHEDULE'!X$85:X$86,1)</f>
        <v>0</v>
      </c>
      <c r="GM20" s="123" t="s">
        <v>195</v>
      </c>
      <c r="GN20" s="124">
        <f>SUM('PROGRESS SCHEDULE'!$L$87:W$87)</f>
        <v>0</v>
      </c>
      <c r="GO20" s="123" t="s">
        <v>195</v>
      </c>
      <c r="GP20" s="124">
        <f>INDEX('PROGRESS SCHEDULE'!X$87:X$88,1)</f>
        <v>0</v>
      </c>
      <c r="GR20" s="123" t="s">
        <v>195</v>
      </c>
      <c r="GS20" s="124">
        <f>SUM('PROGRESS SCHEDULE'!$L$89:W$89)</f>
        <v>0</v>
      </c>
      <c r="GT20" s="123" t="s">
        <v>195</v>
      </c>
      <c r="GU20" s="124">
        <f>INDEX('PROGRESS SCHEDULE'!X$89:X$90,1)</f>
        <v>0</v>
      </c>
      <c r="GW20" s="123" t="s">
        <v>195</v>
      </c>
      <c r="GX20" s="124">
        <f>SUM('PROGRESS SCHEDULE'!$L$91:W$91)</f>
        <v>0</v>
      </c>
      <c r="GY20" s="123" t="s">
        <v>195</v>
      </c>
      <c r="GZ20" s="124">
        <f>INDEX('PROGRESS SCHEDULE'!X$91:X$92,1)</f>
        <v>0</v>
      </c>
      <c r="HB20" s="123" t="s">
        <v>195</v>
      </c>
      <c r="HC20" s="124">
        <f>SUM('PROGRESS SCHEDULE'!$L$93:W$93)</f>
        <v>0</v>
      </c>
      <c r="HD20" s="123" t="s">
        <v>195</v>
      </c>
      <c r="HE20" s="124">
        <f>INDEX('PROGRESS SCHEDULE'!X$93:X$94,1)</f>
        <v>0</v>
      </c>
      <c r="HG20" s="123" t="s">
        <v>195</v>
      </c>
      <c r="HH20" s="124">
        <f>SUM('PROGRESS SCHEDULE'!$L$95:W$95)</f>
        <v>0</v>
      </c>
      <c r="HI20" s="123" t="s">
        <v>195</v>
      </c>
      <c r="HJ20" s="124">
        <f>INDEX('PROGRESS SCHEDULE'!X$95:X$96,1)</f>
        <v>0</v>
      </c>
    </row>
    <row r="21" spans="1:218" ht="13" x14ac:dyDescent="0.3">
      <c r="A21" s="125">
        <v>13</v>
      </c>
      <c r="B21" s="407">
        <f>'WORK SHEET'!B31</f>
        <v>0</v>
      </c>
      <c r="C21" s="242"/>
      <c r="D21" s="242"/>
      <c r="E21" s="242"/>
      <c r="F21" s="242"/>
      <c r="G21" s="408"/>
      <c r="H21" s="126" t="e">
        <f>'WORK SHEET'!H31</f>
        <v>#DIV/0!</v>
      </c>
      <c r="I21" s="127">
        <f>VLOOKUP($M$3,BW8:BX49,2,FALSE)</f>
        <v>0</v>
      </c>
      <c r="J21" s="127">
        <f>VLOOKUP($M$3,BY8:BZ49,2,FALSE)</f>
        <v>0</v>
      </c>
      <c r="K21" s="128">
        <f>SUM(I21:J21)</f>
        <v>0</v>
      </c>
      <c r="L21" s="163"/>
      <c r="M21" s="163"/>
      <c r="O21" s="123" t="s">
        <v>196</v>
      </c>
      <c r="P21" s="124">
        <f>SUM('PROGRESS SCHEDULE'!$L$15:Y$15)</f>
        <v>0</v>
      </c>
      <c r="Q21" s="123" t="s">
        <v>196</v>
      </c>
      <c r="R21" s="124">
        <f>INDEX('PROGRESS SCHEDULE'!Y$15:Y$16,1)</f>
        <v>0</v>
      </c>
      <c r="T21" s="123" t="s">
        <v>196</v>
      </c>
      <c r="U21" s="124">
        <f>SUM('PROGRESS SCHEDULE'!$L$17:X$17)</f>
        <v>0</v>
      </c>
      <c r="V21" s="123" t="s">
        <v>196</v>
      </c>
      <c r="W21" s="124">
        <f>INDEX('PROGRESS SCHEDULE'!Y$17:Y$18,1)</f>
        <v>0</v>
      </c>
      <c r="Y21" s="123" t="s">
        <v>196</v>
      </c>
      <c r="Z21" s="124">
        <f>SUM('PROGRESS SCHEDULE'!$L$19:X$19)</f>
        <v>0</v>
      </c>
      <c r="AA21" s="123" t="s">
        <v>196</v>
      </c>
      <c r="AB21" s="124">
        <f>INDEX('PROGRESS SCHEDULE'!Y$19:Y$20,1)</f>
        <v>0</v>
      </c>
      <c r="AD21" s="123" t="s">
        <v>196</v>
      </c>
      <c r="AE21" s="124">
        <f>SUM('PROGRESS SCHEDULE'!$L$21:X$21)</f>
        <v>0</v>
      </c>
      <c r="AF21" s="123" t="s">
        <v>196</v>
      </c>
      <c r="AG21" s="124">
        <f>INDEX('PROGRESS SCHEDULE'!Y$21:Y$22,1)</f>
        <v>0</v>
      </c>
      <c r="AI21" s="123" t="s">
        <v>196</v>
      </c>
      <c r="AJ21" s="124">
        <f>SUM('PROGRESS SCHEDULE'!$L$23:X$23)</f>
        <v>0</v>
      </c>
      <c r="AK21" s="123" t="s">
        <v>196</v>
      </c>
      <c r="AL21" s="124">
        <f>INDEX('PROGRESS SCHEDULE'!Y$23:Y$24,1)</f>
        <v>0</v>
      </c>
      <c r="AN21" s="123" t="s">
        <v>196</v>
      </c>
      <c r="AO21" s="124">
        <f>SUM('PROGRESS SCHEDULE'!$L$25:X$25)</f>
        <v>0</v>
      </c>
      <c r="AP21" s="123" t="s">
        <v>196</v>
      </c>
      <c r="AQ21" s="124">
        <f>INDEX('PROGRESS SCHEDULE'!Y$25:Y$26,1)</f>
        <v>0</v>
      </c>
      <c r="AS21" s="123" t="s">
        <v>196</v>
      </c>
      <c r="AT21" s="124">
        <f>SUM('PROGRESS SCHEDULE'!$L$27:X$27)</f>
        <v>0</v>
      </c>
      <c r="AU21" s="123" t="s">
        <v>196</v>
      </c>
      <c r="AV21" s="124">
        <f>INDEX('PROGRESS SCHEDULE'!Y$27:Y$28,1)</f>
        <v>0</v>
      </c>
      <c r="AX21" s="123" t="s">
        <v>196</v>
      </c>
      <c r="AY21" s="124">
        <f>SUM('PROGRESS SCHEDULE'!$L$29:X$29)</f>
        <v>0</v>
      </c>
      <c r="AZ21" s="123" t="s">
        <v>196</v>
      </c>
      <c r="BA21" s="124">
        <f>INDEX('PROGRESS SCHEDULE'!Y$29:Y$30,1)</f>
        <v>0</v>
      </c>
      <c r="BC21" s="123" t="s">
        <v>196</v>
      </c>
      <c r="BD21" s="124">
        <f>SUM('PROGRESS SCHEDULE'!$L$31:X$31)</f>
        <v>0</v>
      </c>
      <c r="BE21" s="123" t="s">
        <v>196</v>
      </c>
      <c r="BF21" s="124">
        <f>INDEX('PROGRESS SCHEDULE'!Y$31:Y$32,1)</f>
        <v>0</v>
      </c>
      <c r="BH21" s="123" t="s">
        <v>196</v>
      </c>
      <c r="BI21" s="124">
        <f>SUM('PROGRESS SCHEDULE'!$L$33:X$33)</f>
        <v>0</v>
      </c>
      <c r="BJ21" s="123" t="s">
        <v>196</v>
      </c>
      <c r="BK21" s="124">
        <f>INDEX('PROGRESS SCHEDULE'!Y$33:Y$34,1)</f>
        <v>0</v>
      </c>
      <c r="BM21" s="123" t="s">
        <v>196</v>
      </c>
      <c r="BN21" s="124">
        <f>SUM('PROGRESS SCHEDULE'!$L$35:X$35)</f>
        <v>0</v>
      </c>
      <c r="BO21" s="123" t="s">
        <v>196</v>
      </c>
      <c r="BP21" s="124">
        <f>INDEX('PROGRESS SCHEDULE'!Y$35:Y$36,1)</f>
        <v>0</v>
      </c>
      <c r="BR21" s="123" t="s">
        <v>196</v>
      </c>
      <c r="BS21" s="124">
        <f>SUM('PROGRESS SCHEDULE'!$L$37:X$37)</f>
        <v>0</v>
      </c>
      <c r="BT21" s="123" t="s">
        <v>196</v>
      </c>
      <c r="BU21" s="124">
        <f>INDEX('PROGRESS SCHEDULE'!Y$37:Y$38,1)</f>
        <v>0</v>
      </c>
      <c r="BW21" s="123" t="s">
        <v>196</v>
      </c>
      <c r="BX21" s="124">
        <f>SUM('PROGRESS SCHEDULE'!$L$39:X$39)</f>
        <v>0</v>
      </c>
      <c r="BY21" s="123" t="s">
        <v>196</v>
      </c>
      <c r="BZ21" s="124">
        <f>INDEX('PROGRESS SCHEDULE'!Y$39:Y$40,1)</f>
        <v>0</v>
      </c>
      <c r="CB21" s="123" t="s">
        <v>196</v>
      </c>
      <c r="CC21" s="124">
        <f>SUM('PROGRESS SCHEDULE'!$L$41:X$41)</f>
        <v>0</v>
      </c>
      <c r="CD21" s="123" t="s">
        <v>196</v>
      </c>
      <c r="CE21" s="124">
        <f>INDEX('PROGRESS SCHEDULE'!Y$41:Y$42,1)</f>
        <v>0</v>
      </c>
      <c r="CG21" s="123" t="s">
        <v>196</v>
      </c>
      <c r="CH21" s="124">
        <f>SUM('PROGRESS SCHEDULE'!$L$43:X$43)</f>
        <v>0</v>
      </c>
      <c r="CI21" s="123" t="s">
        <v>196</v>
      </c>
      <c r="CJ21" s="124">
        <f>INDEX('PROGRESS SCHEDULE'!Y$43:Y$44,1)</f>
        <v>0</v>
      </c>
      <c r="CL21" s="123" t="s">
        <v>196</v>
      </c>
      <c r="CM21" s="124">
        <f>SUM('PROGRESS SCHEDULE'!$L$45:X$45)</f>
        <v>0</v>
      </c>
      <c r="CN21" s="123" t="s">
        <v>196</v>
      </c>
      <c r="CO21" s="124">
        <f>INDEX('PROGRESS SCHEDULE'!Y$45:Y$46,1)</f>
        <v>0</v>
      </c>
      <c r="CQ21" s="123" t="s">
        <v>196</v>
      </c>
      <c r="CR21" s="124">
        <f>SUM('PROGRESS SCHEDULE'!$L$47:X$47)</f>
        <v>0</v>
      </c>
      <c r="CS21" s="123" t="s">
        <v>196</v>
      </c>
      <c r="CT21" s="124">
        <f>INDEX('PROGRESS SCHEDULE'!Y$47:Y$48,1)</f>
        <v>0</v>
      </c>
      <c r="CV21" s="123" t="s">
        <v>196</v>
      </c>
      <c r="CW21" s="124">
        <f>SUM('PROGRESS SCHEDULE'!$L$49:X$49)</f>
        <v>0</v>
      </c>
      <c r="CX21" s="123" t="s">
        <v>196</v>
      </c>
      <c r="CY21" s="124">
        <f>INDEX('PROGRESS SCHEDULE'!Y$49:Y$50,1)</f>
        <v>0</v>
      </c>
      <c r="DA21" s="123" t="s">
        <v>196</v>
      </c>
      <c r="DB21" s="124">
        <f>SUM('PROGRESS SCHEDULE'!$L$51:X$51)</f>
        <v>0</v>
      </c>
      <c r="DC21" s="123" t="s">
        <v>196</v>
      </c>
      <c r="DD21" s="124">
        <f>INDEX('PROGRESS SCHEDULE'!Y$51:Y$52,1)</f>
        <v>0</v>
      </c>
      <c r="DF21" s="123" t="s">
        <v>196</v>
      </c>
      <c r="DG21" s="124">
        <f>SUM('PROGRESS SCHEDULE'!$L$53:X$53)</f>
        <v>0</v>
      </c>
      <c r="DH21" s="123" t="s">
        <v>196</v>
      </c>
      <c r="DI21" s="124">
        <f>INDEX('PROGRESS SCHEDULE'!Y$53:Y$54,1)</f>
        <v>0</v>
      </c>
      <c r="DK21" s="123" t="s">
        <v>196</v>
      </c>
      <c r="DL21" s="124">
        <f>SUM('PROGRESS SCHEDULE'!$L$55:X$55)</f>
        <v>0</v>
      </c>
      <c r="DM21" s="123" t="s">
        <v>196</v>
      </c>
      <c r="DN21" s="124">
        <f>INDEX('PROGRESS SCHEDULE'!Y$55:Y$56,1)</f>
        <v>0</v>
      </c>
      <c r="DP21" s="123" t="s">
        <v>196</v>
      </c>
      <c r="DQ21" s="124">
        <f>SUM('PROGRESS SCHEDULE'!$L$57:X$57)</f>
        <v>0</v>
      </c>
      <c r="DR21" s="123" t="s">
        <v>196</v>
      </c>
      <c r="DS21" s="124">
        <f>INDEX('PROGRESS SCHEDULE'!Y$57:Y$58,1)</f>
        <v>0</v>
      </c>
      <c r="DU21" s="123" t="s">
        <v>196</v>
      </c>
      <c r="DV21" s="124">
        <f>SUM('PROGRESS SCHEDULE'!$L$59:X$59)</f>
        <v>0</v>
      </c>
      <c r="DW21" s="123" t="s">
        <v>196</v>
      </c>
      <c r="DX21" s="124">
        <f>INDEX('PROGRESS SCHEDULE'!Y$59:Y$60,1)</f>
        <v>0</v>
      </c>
      <c r="DZ21" s="123" t="s">
        <v>196</v>
      </c>
      <c r="EA21" s="124">
        <f>SUM('PROGRESS SCHEDULE'!$L$61:X$61)</f>
        <v>0</v>
      </c>
      <c r="EB21" s="123" t="s">
        <v>196</v>
      </c>
      <c r="EC21" s="124">
        <f>INDEX('PROGRESS SCHEDULE'!Y$61:Y$62,1)</f>
        <v>0</v>
      </c>
      <c r="EE21" s="123" t="s">
        <v>196</v>
      </c>
      <c r="EF21" s="124">
        <f>SUM('PROGRESS SCHEDULE'!$L$63:X$63)</f>
        <v>0</v>
      </c>
      <c r="EG21" s="123" t="s">
        <v>196</v>
      </c>
      <c r="EH21" s="124">
        <f>INDEX('PROGRESS SCHEDULE'!Y$63:Y$64,1)</f>
        <v>0</v>
      </c>
      <c r="EJ21" s="123" t="s">
        <v>196</v>
      </c>
      <c r="EK21" s="124">
        <f>SUM('PROGRESS SCHEDULE'!$L$65:X$65)</f>
        <v>0</v>
      </c>
      <c r="EL21" s="123" t="s">
        <v>196</v>
      </c>
      <c r="EM21" s="124">
        <f>INDEX('PROGRESS SCHEDULE'!Y$65:Y$66,1)</f>
        <v>0</v>
      </c>
      <c r="EO21" s="123" t="s">
        <v>196</v>
      </c>
      <c r="EP21" s="124">
        <f>SUM('PROGRESS SCHEDULE'!$L$67:X$67)</f>
        <v>0</v>
      </c>
      <c r="EQ21" s="123" t="s">
        <v>196</v>
      </c>
      <c r="ER21" s="124">
        <f>INDEX('PROGRESS SCHEDULE'!Y$67:Y$68,1)</f>
        <v>0</v>
      </c>
      <c r="ET21" s="123" t="s">
        <v>196</v>
      </c>
      <c r="EU21" s="124">
        <f>SUM('PROGRESS SCHEDULE'!$L$69:X$69)</f>
        <v>0</v>
      </c>
      <c r="EV21" s="123" t="s">
        <v>196</v>
      </c>
      <c r="EW21" s="124">
        <f>INDEX('PROGRESS SCHEDULE'!Y$69:Y$70,1)</f>
        <v>0</v>
      </c>
      <c r="EY21" s="123" t="s">
        <v>196</v>
      </c>
      <c r="EZ21" s="124">
        <f>SUM('PROGRESS SCHEDULE'!$L$71:X$71)</f>
        <v>0</v>
      </c>
      <c r="FA21" s="123" t="s">
        <v>196</v>
      </c>
      <c r="FB21" s="124">
        <f>INDEX('PROGRESS SCHEDULE'!Y$71:Y$72,1)</f>
        <v>0</v>
      </c>
      <c r="FD21" s="123" t="s">
        <v>196</v>
      </c>
      <c r="FE21" s="124">
        <f>SUM('PROGRESS SCHEDULE'!$L$73:X$73)</f>
        <v>0</v>
      </c>
      <c r="FF21" s="123" t="s">
        <v>196</v>
      </c>
      <c r="FG21" s="124">
        <f>INDEX('PROGRESS SCHEDULE'!Y$73:Y$74,1)</f>
        <v>0</v>
      </c>
      <c r="FI21" s="123" t="s">
        <v>196</v>
      </c>
      <c r="FJ21" s="124">
        <f>SUM('PROGRESS SCHEDULE'!$L$75:X$75)</f>
        <v>0</v>
      </c>
      <c r="FK21" s="123" t="s">
        <v>196</v>
      </c>
      <c r="FL21" s="124">
        <f>INDEX('PROGRESS SCHEDULE'!Y$75:Y$76,1)</f>
        <v>0</v>
      </c>
      <c r="FN21" s="123" t="s">
        <v>196</v>
      </c>
      <c r="FO21" s="124">
        <f>SUM('PROGRESS SCHEDULE'!$L$77:X$77)</f>
        <v>0</v>
      </c>
      <c r="FP21" s="123" t="s">
        <v>196</v>
      </c>
      <c r="FQ21" s="124">
        <f>INDEX('PROGRESS SCHEDULE'!Y$77:Y$78,1)</f>
        <v>0</v>
      </c>
      <c r="FS21" s="123" t="s">
        <v>196</v>
      </c>
      <c r="FT21" s="124">
        <f>SUM('PROGRESS SCHEDULE'!$L$79:X$79)</f>
        <v>0</v>
      </c>
      <c r="FU21" s="123" t="s">
        <v>196</v>
      </c>
      <c r="FV21" s="124">
        <f>INDEX('PROGRESS SCHEDULE'!Y$79:Y$80,1)</f>
        <v>0</v>
      </c>
      <c r="FX21" s="123" t="s">
        <v>196</v>
      </c>
      <c r="FY21" s="124">
        <f>SUM('PROGRESS SCHEDULE'!$L$81:X$81)</f>
        <v>0</v>
      </c>
      <c r="FZ21" s="123" t="s">
        <v>196</v>
      </c>
      <c r="GA21" s="124">
        <f>INDEX('PROGRESS SCHEDULE'!Y$81:Y$82,1)</f>
        <v>0</v>
      </c>
      <c r="GC21" s="123" t="s">
        <v>196</v>
      </c>
      <c r="GD21" s="124">
        <f>SUM('PROGRESS SCHEDULE'!$L$83:X$83)</f>
        <v>0</v>
      </c>
      <c r="GE21" s="123" t="s">
        <v>196</v>
      </c>
      <c r="GF21" s="124">
        <f>INDEX('PROGRESS SCHEDULE'!Y$83:Y$84,1)</f>
        <v>0</v>
      </c>
      <c r="GH21" s="123" t="s">
        <v>196</v>
      </c>
      <c r="GI21" s="124">
        <f>SUM('PROGRESS SCHEDULE'!$L$85:X$85)</f>
        <v>0</v>
      </c>
      <c r="GJ21" s="123" t="s">
        <v>196</v>
      </c>
      <c r="GK21" s="124">
        <f>INDEX('PROGRESS SCHEDULE'!Y$85:Y$86,1)</f>
        <v>0</v>
      </c>
      <c r="GM21" s="123" t="s">
        <v>196</v>
      </c>
      <c r="GN21" s="124">
        <f>SUM('PROGRESS SCHEDULE'!$L$87:X$87)</f>
        <v>0</v>
      </c>
      <c r="GO21" s="123" t="s">
        <v>196</v>
      </c>
      <c r="GP21" s="124">
        <f>INDEX('PROGRESS SCHEDULE'!Y$87:Y$88,1)</f>
        <v>0</v>
      </c>
      <c r="GR21" s="123" t="s">
        <v>196</v>
      </c>
      <c r="GS21" s="124">
        <f>SUM('PROGRESS SCHEDULE'!$L$89:X$89)</f>
        <v>0</v>
      </c>
      <c r="GT21" s="123" t="s">
        <v>196</v>
      </c>
      <c r="GU21" s="124">
        <f>INDEX('PROGRESS SCHEDULE'!Y$89:Y$90,1)</f>
        <v>0</v>
      </c>
      <c r="GW21" s="123" t="s">
        <v>196</v>
      </c>
      <c r="GX21" s="124">
        <f>SUM('PROGRESS SCHEDULE'!$L$91:X$91)</f>
        <v>0</v>
      </c>
      <c r="GY21" s="123" t="s">
        <v>196</v>
      </c>
      <c r="GZ21" s="124">
        <f>INDEX('PROGRESS SCHEDULE'!Y$91:Y$92,1)</f>
        <v>0</v>
      </c>
      <c r="HB21" s="123" t="s">
        <v>196</v>
      </c>
      <c r="HC21" s="124">
        <f>SUM('PROGRESS SCHEDULE'!$L$93:X$93)</f>
        <v>0</v>
      </c>
      <c r="HD21" s="123" t="s">
        <v>196</v>
      </c>
      <c r="HE21" s="124">
        <f>INDEX('PROGRESS SCHEDULE'!Y$93:Y$94,1)</f>
        <v>0</v>
      </c>
      <c r="HG21" s="123" t="s">
        <v>196</v>
      </c>
      <c r="HH21" s="124">
        <f>SUM('PROGRESS SCHEDULE'!$L$95:X$95)</f>
        <v>0</v>
      </c>
      <c r="HI21" s="123" t="s">
        <v>196</v>
      </c>
      <c r="HJ21" s="124">
        <f>INDEX('PROGRESS SCHEDULE'!Y$95:Y$96,1)</f>
        <v>0</v>
      </c>
    </row>
    <row r="22" spans="1:218" ht="12" customHeight="1" x14ac:dyDescent="0.3">
      <c r="A22" s="125">
        <v>14</v>
      </c>
      <c r="B22" s="407">
        <f>'WORK SHEET'!B32</f>
        <v>0</v>
      </c>
      <c r="C22" s="242"/>
      <c r="D22" s="242"/>
      <c r="E22" s="242"/>
      <c r="F22" s="242"/>
      <c r="G22" s="408"/>
      <c r="H22" s="126" t="e">
        <f>'WORK SHEET'!H32</f>
        <v>#DIV/0!</v>
      </c>
      <c r="I22" s="127">
        <f>VLOOKUP($M$3,CB8:CC49,2,FALSE)</f>
        <v>0</v>
      </c>
      <c r="J22" s="127">
        <f>VLOOKUP($M$3,CD8:CE49,2,FALSE)</f>
        <v>0</v>
      </c>
      <c r="K22" s="128">
        <f t="shared" si="0"/>
        <v>0</v>
      </c>
      <c r="L22" s="163"/>
      <c r="M22" s="163"/>
      <c r="O22" s="123" t="s">
        <v>197</v>
      </c>
      <c r="P22" s="124">
        <f>SUM('PROGRESS SCHEDULE'!$L$15:Z$15)</f>
        <v>0</v>
      </c>
      <c r="Q22" s="123" t="s">
        <v>197</v>
      </c>
      <c r="R22" s="124">
        <f>INDEX('PROGRESS SCHEDULE'!Z$15:Z$16,1)</f>
        <v>0</v>
      </c>
      <c r="T22" s="123" t="s">
        <v>197</v>
      </c>
      <c r="U22" s="124">
        <f>SUM('PROGRESS SCHEDULE'!$L$17:Y$17)</f>
        <v>0</v>
      </c>
      <c r="V22" s="123" t="s">
        <v>197</v>
      </c>
      <c r="W22" s="124">
        <f>INDEX('PROGRESS SCHEDULE'!Z$17:Z$18,1)</f>
        <v>0</v>
      </c>
      <c r="Y22" s="123" t="s">
        <v>197</v>
      </c>
      <c r="Z22" s="124">
        <f>SUM('PROGRESS SCHEDULE'!$L$19:Y$19)</f>
        <v>0</v>
      </c>
      <c r="AA22" s="123" t="s">
        <v>197</v>
      </c>
      <c r="AB22" s="124">
        <f>INDEX('PROGRESS SCHEDULE'!Z$19:Z$20,1)</f>
        <v>0</v>
      </c>
      <c r="AD22" s="123" t="s">
        <v>197</v>
      </c>
      <c r="AE22" s="124">
        <f>SUM('PROGRESS SCHEDULE'!$L$21:Y$21)</f>
        <v>0</v>
      </c>
      <c r="AF22" s="123" t="s">
        <v>197</v>
      </c>
      <c r="AG22" s="124">
        <f>INDEX('PROGRESS SCHEDULE'!Z$21:Z$22,1)</f>
        <v>0</v>
      </c>
      <c r="AI22" s="123" t="s">
        <v>197</v>
      </c>
      <c r="AJ22" s="124">
        <f>SUM('PROGRESS SCHEDULE'!$L$23:Y$23)</f>
        <v>0</v>
      </c>
      <c r="AK22" s="123" t="s">
        <v>197</v>
      </c>
      <c r="AL22" s="124">
        <f>INDEX('PROGRESS SCHEDULE'!Z$23:Z$24,1)</f>
        <v>0</v>
      </c>
      <c r="AN22" s="123" t="s">
        <v>197</v>
      </c>
      <c r="AO22" s="124">
        <f>SUM('PROGRESS SCHEDULE'!$L$25:Y$25)</f>
        <v>0</v>
      </c>
      <c r="AP22" s="123" t="s">
        <v>197</v>
      </c>
      <c r="AQ22" s="124">
        <f>INDEX('PROGRESS SCHEDULE'!Z$25:Z$26,1)</f>
        <v>0</v>
      </c>
      <c r="AS22" s="123" t="s">
        <v>197</v>
      </c>
      <c r="AT22" s="124">
        <f>SUM('PROGRESS SCHEDULE'!$L$27:Y$27)</f>
        <v>0</v>
      </c>
      <c r="AU22" s="123" t="s">
        <v>197</v>
      </c>
      <c r="AV22" s="124">
        <f>INDEX('PROGRESS SCHEDULE'!Z$27:Z$28,1)</f>
        <v>0</v>
      </c>
      <c r="AX22" s="123" t="s">
        <v>197</v>
      </c>
      <c r="AY22" s="124">
        <f>SUM('PROGRESS SCHEDULE'!$L$29:Y$29)</f>
        <v>0</v>
      </c>
      <c r="AZ22" s="123" t="s">
        <v>197</v>
      </c>
      <c r="BA22" s="124">
        <f>INDEX('PROGRESS SCHEDULE'!Z$29:Z$30,1)</f>
        <v>0</v>
      </c>
      <c r="BC22" s="123" t="s">
        <v>197</v>
      </c>
      <c r="BD22" s="124">
        <f>SUM('PROGRESS SCHEDULE'!$L$31:Y$31)</f>
        <v>0</v>
      </c>
      <c r="BE22" s="123" t="s">
        <v>197</v>
      </c>
      <c r="BF22" s="124">
        <f>INDEX('PROGRESS SCHEDULE'!Z$31:Z$32,1)</f>
        <v>0</v>
      </c>
      <c r="BH22" s="123" t="s">
        <v>197</v>
      </c>
      <c r="BI22" s="124">
        <f>SUM('PROGRESS SCHEDULE'!$L$33:Y$33)</f>
        <v>0</v>
      </c>
      <c r="BJ22" s="123" t="s">
        <v>197</v>
      </c>
      <c r="BK22" s="124">
        <f>INDEX('PROGRESS SCHEDULE'!Z$33:Z$34,1)</f>
        <v>0</v>
      </c>
      <c r="BM22" s="123" t="s">
        <v>197</v>
      </c>
      <c r="BN22" s="124">
        <f>SUM('PROGRESS SCHEDULE'!$L$35:Y$35)</f>
        <v>0</v>
      </c>
      <c r="BO22" s="123" t="s">
        <v>197</v>
      </c>
      <c r="BP22" s="124">
        <f>INDEX('PROGRESS SCHEDULE'!Z$35:Z$36,1)</f>
        <v>0</v>
      </c>
      <c r="BR22" s="123" t="s">
        <v>197</v>
      </c>
      <c r="BS22" s="124">
        <f>SUM('PROGRESS SCHEDULE'!$L$37:Y$37)</f>
        <v>0</v>
      </c>
      <c r="BT22" s="123" t="s">
        <v>197</v>
      </c>
      <c r="BU22" s="124">
        <f>INDEX('PROGRESS SCHEDULE'!Z$37:Z$38,1)</f>
        <v>0</v>
      </c>
      <c r="BW22" s="123" t="s">
        <v>197</v>
      </c>
      <c r="BX22" s="124">
        <f>SUM('PROGRESS SCHEDULE'!$L$39:Y$39)</f>
        <v>0</v>
      </c>
      <c r="BY22" s="123" t="s">
        <v>197</v>
      </c>
      <c r="BZ22" s="124">
        <f>INDEX('PROGRESS SCHEDULE'!Z$39:Z$40,1)</f>
        <v>0</v>
      </c>
      <c r="CB22" s="123" t="s">
        <v>197</v>
      </c>
      <c r="CC22" s="124">
        <f>SUM('PROGRESS SCHEDULE'!$L$41:Y$41)</f>
        <v>0</v>
      </c>
      <c r="CD22" s="123" t="s">
        <v>197</v>
      </c>
      <c r="CE22" s="124">
        <f>INDEX('PROGRESS SCHEDULE'!Z$41:Z$42,1)</f>
        <v>0</v>
      </c>
      <c r="CG22" s="123" t="s">
        <v>197</v>
      </c>
      <c r="CH22" s="124">
        <f>SUM('PROGRESS SCHEDULE'!$L$43:Y$43)</f>
        <v>0</v>
      </c>
      <c r="CI22" s="123" t="s">
        <v>197</v>
      </c>
      <c r="CJ22" s="124">
        <f>INDEX('PROGRESS SCHEDULE'!Z$43:Z$44,1)</f>
        <v>0</v>
      </c>
      <c r="CL22" s="123" t="s">
        <v>197</v>
      </c>
      <c r="CM22" s="124">
        <f>SUM('PROGRESS SCHEDULE'!$L$45:Y$45)</f>
        <v>0</v>
      </c>
      <c r="CN22" s="123" t="s">
        <v>197</v>
      </c>
      <c r="CO22" s="124">
        <f>INDEX('PROGRESS SCHEDULE'!Z$45:Z$46,1)</f>
        <v>0</v>
      </c>
      <c r="CQ22" s="123" t="s">
        <v>197</v>
      </c>
      <c r="CR22" s="124">
        <f>SUM('PROGRESS SCHEDULE'!$L$47:Y$47)</f>
        <v>0</v>
      </c>
      <c r="CS22" s="123" t="s">
        <v>197</v>
      </c>
      <c r="CT22" s="124">
        <f>INDEX('PROGRESS SCHEDULE'!Z$47:Z$48,1)</f>
        <v>0</v>
      </c>
      <c r="CV22" s="123" t="s">
        <v>197</v>
      </c>
      <c r="CW22" s="124">
        <f>SUM('PROGRESS SCHEDULE'!$L$49:Y$49)</f>
        <v>0</v>
      </c>
      <c r="CX22" s="123" t="s">
        <v>197</v>
      </c>
      <c r="CY22" s="124">
        <f>INDEX('PROGRESS SCHEDULE'!Z$49:Z$50,1)</f>
        <v>0</v>
      </c>
      <c r="DA22" s="123" t="s">
        <v>197</v>
      </c>
      <c r="DB22" s="124">
        <f>SUM('PROGRESS SCHEDULE'!$L$51:Y$51)</f>
        <v>0</v>
      </c>
      <c r="DC22" s="123" t="s">
        <v>197</v>
      </c>
      <c r="DD22" s="124">
        <f>INDEX('PROGRESS SCHEDULE'!Z$51:Z$52,1)</f>
        <v>0</v>
      </c>
      <c r="DF22" s="123" t="s">
        <v>197</v>
      </c>
      <c r="DG22" s="124">
        <f>SUM('PROGRESS SCHEDULE'!$L$53:Y$53)</f>
        <v>0</v>
      </c>
      <c r="DH22" s="123" t="s">
        <v>197</v>
      </c>
      <c r="DI22" s="124">
        <f>INDEX('PROGRESS SCHEDULE'!Z$53:Z$54,1)</f>
        <v>0</v>
      </c>
      <c r="DK22" s="123" t="s">
        <v>197</v>
      </c>
      <c r="DL22" s="124">
        <f>SUM('PROGRESS SCHEDULE'!$L$55:Y$55)</f>
        <v>0</v>
      </c>
      <c r="DM22" s="123" t="s">
        <v>197</v>
      </c>
      <c r="DN22" s="124">
        <f>INDEX('PROGRESS SCHEDULE'!Z$55:Z$56,1)</f>
        <v>0</v>
      </c>
      <c r="DP22" s="123" t="s">
        <v>197</v>
      </c>
      <c r="DQ22" s="124">
        <f>SUM('PROGRESS SCHEDULE'!$L$57:Y$57)</f>
        <v>0</v>
      </c>
      <c r="DR22" s="123" t="s">
        <v>197</v>
      </c>
      <c r="DS22" s="124">
        <f>INDEX('PROGRESS SCHEDULE'!Z$57:Z$58,1)</f>
        <v>0</v>
      </c>
      <c r="DU22" s="123" t="s">
        <v>197</v>
      </c>
      <c r="DV22" s="124">
        <f>SUM('PROGRESS SCHEDULE'!$L$59:Y$59)</f>
        <v>0</v>
      </c>
      <c r="DW22" s="123" t="s">
        <v>197</v>
      </c>
      <c r="DX22" s="124">
        <f>INDEX('PROGRESS SCHEDULE'!Z$59:Z$60,1)</f>
        <v>0</v>
      </c>
      <c r="DZ22" s="123" t="s">
        <v>197</v>
      </c>
      <c r="EA22" s="124">
        <f>SUM('PROGRESS SCHEDULE'!$L$61:Y$61)</f>
        <v>0</v>
      </c>
      <c r="EB22" s="123" t="s">
        <v>197</v>
      </c>
      <c r="EC22" s="124">
        <f>INDEX('PROGRESS SCHEDULE'!Z$61:Z$62,1)</f>
        <v>0</v>
      </c>
      <c r="EE22" s="123" t="s">
        <v>197</v>
      </c>
      <c r="EF22" s="124">
        <f>SUM('PROGRESS SCHEDULE'!$L$63:Y$63)</f>
        <v>0</v>
      </c>
      <c r="EG22" s="123" t="s">
        <v>197</v>
      </c>
      <c r="EH22" s="124">
        <f>INDEX('PROGRESS SCHEDULE'!Z$63:Z$64,1)</f>
        <v>0</v>
      </c>
      <c r="EJ22" s="123" t="s">
        <v>197</v>
      </c>
      <c r="EK22" s="124">
        <f>SUM('PROGRESS SCHEDULE'!$L$65:Y$65)</f>
        <v>0</v>
      </c>
      <c r="EL22" s="123" t="s">
        <v>197</v>
      </c>
      <c r="EM22" s="124">
        <f>INDEX('PROGRESS SCHEDULE'!Z$65:Z$66,1)</f>
        <v>0</v>
      </c>
      <c r="EO22" s="123" t="s">
        <v>197</v>
      </c>
      <c r="EP22" s="124">
        <f>SUM('PROGRESS SCHEDULE'!$L$67:Y$67)</f>
        <v>0</v>
      </c>
      <c r="EQ22" s="123" t="s">
        <v>197</v>
      </c>
      <c r="ER22" s="124">
        <f>INDEX('PROGRESS SCHEDULE'!Z$67:Z$68,1)</f>
        <v>0</v>
      </c>
      <c r="ET22" s="123" t="s">
        <v>197</v>
      </c>
      <c r="EU22" s="124">
        <f>SUM('PROGRESS SCHEDULE'!$L$69:Y$69)</f>
        <v>0</v>
      </c>
      <c r="EV22" s="123" t="s">
        <v>197</v>
      </c>
      <c r="EW22" s="124">
        <f>INDEX('PROGRESS SCHEDULE'!Z$69:Z$70,1)</f>
        <v>0</v>
      </c>
      <c r="EY22" s="123" t="s">
        <v>197</v>
      </c>
      <c r="EZ22" s="124">
        <f>SUM('PROGRESS SCHEDULE'!$L$71:Y$71)</f>
        <v>0</v>
      </c>
      <c r="FA22" s="123" t="s">
        <v>197</v>
      </c>
      <c r="FB22" s="124">
        <f>INDEX('PROGRESS SCHEDULE'!Z$71:Z$72,1)</f>
        <v>0</v>
      </c>
      <c r="FD22" s="123" t="s">
        <v>197</v>
      </c>
      <c r="FE22" s="124">
        <f>SUM('PROGRESS SCHEDULE'!$L$73:Y$73)</f>
        <v>0</v>
      </c>
      <c r="FF22" s="123" t="s">
        <v>197</v>
      </c>
      <c r="FG22" s="124">
        <f>INDEX('PROGRESS SCHEDULE'!Z$73:Z$74,1)</f>
        <v>0</v>
      </c>
      <c r="FI22" s="123" t="s">
        <v>197</v>
      </c>
      <c r="FJ22" s="124">
        <f>SUM('PROGRESS SCHEDULE'!$L$75:Y$75)</f>
        <v>0</v>
      </c>
      <c r="FK22" s="123" t="s">
        <v>197</v>
      </c>
      <c r="FL22" s="124">
        <f>INDEX('PROGRESS SCHEDULE'!Z$75:Z$76,1)</f>
        <v>0</v>
      </c>
      <c r="FN22" s="123" t="s">
        <v>197</v>
      </c>
      <c r="FO22" s="124">
        <f>SUM('PROGRESS SCHEDULE'!$L$77:Y$77)</f>
        <v>0</v>
      </c>
      <c r="FP22" s="123" t="s">
        <v>197</v>
      </c>
      <c r="FQ22" s="124">
        <f>INDEX('PROGRESS SCHEDULE'!Z$77:Z$78,1)</f>
        <v>0</v>
      </c>
      <c r="FS22" s="123" t="s">
        <v>197</v>
      </c>
      <c r="FT22" s="124">
        <f>SUM('PROGRESS SCHEDULE'!$L$79:Y$79)</f>
        <v>0</v>
      </c>
      <c r="FU22" s="123" t="s">
        <v>197</v>
      </c>
      <c r="FV22" s="124">
        <f>INDEX('PROGRESS SCHEDULE'!Z$79:Z$80,1)</f>
        <v>0</v>
      </c>
      <c r="FX22" s="123" t="s">
        <v>197</v>
      </c>
      <c r="FY22" s="124">
        <f>SUM('PROGRESS SCHEDULE'!$L$81:Y$81)</f>
        <v>0</v>
      </c>
      <c r="FZ22" s="123" t="s">
        <v>197</v>
      </c>
      <c r="GA22" s="124">
        <f>INDEX('PROGRESS SCHEDULE'!Z$81:Z$82,1)</f>
        <v>0</v>
      </c>
      <c r="GC22" s="123" t="s">
        <v>197</v>
      </c>
      <c r="GD22" s="124">
        <f>SUM('PROGRESS SCHEDULE'!$L$83:Y$83)</f>
        <v>0</v>
      </c>
      <c r="GE22" s="123" t="s">
        <v>197</v>
      </c>
      <c r="GF22" s="124">
        <f>INDEX('PROGRESS SCHEDULE'!Z$83:Z$84,1)</f>
        <v>0</v>
      </c>
      <c r="GH22" s="123" t="s">
        <v>197</v>
      </c>
      <c r="GI22" s="124">
        <f>SUM('PROGRESS SCHEDULE'!$L$85:Y$85)</f>
        <v>0</v>
      </c>
      <c r="GJ22" s="123" t="s">
        <v>197</v>
      </c>
      <c r="GK22" s="124">
        <f>INDEX('PROGRESS SCHEDULE'!Z$85:Z$86,1)</f>
        <v>0</v>
      </c>
      <c r="GM22" s="123" t="s">
        <v>197</v>
      </c>
      <c r="GN22" s="124">
        <f>SUM('PROGRESS SCHEDULE'!$L$87:Y$87)</f>
        <v>0</v>
      </c>
      <c r="GO22" s="123" t="s">
        <v>197</v>
      </c>
      <c r="GP22" s="124">
        <f>INDEX('PROGRESS SCHEDULE'!Z$87:Z$88,1)</f>
        <v>0</v>
      </c>
      <c r="GR22" s="123" t="s">
        <v>197</v>
      </c>
      <c r="GS22" s="124">
        <f>SUM('PROGRESS SCHEDULE'!$L$89:Y$89)</f>
        <v>0</v>
      </c>
      <c r="GT22" s="123" t="s">
        <v>197</v>
      </c>
      <c r="GU22" s="124">
        <f>INDEX('PROGRESS SCHEDULE'!Z$89:Z$90,1)</f>
        <v>0</v>
      </c>
      <c r="GW22" s="123" t="s">
        <v>197</v>
      </c>
      <c r="GX22" s="124">
        <f>SUM('PROGRESS SCHEDULE'!$L$91:Y$91)</f>
        <v>0</v>
      </c>
      <c r="GY22" s="123" t="s">
        <v>197</v>
      </c>
      <c r="GZ22" s="124">
        <f>INDEX('PROGRESS SCHEDULE'!Z$91:Z$92,1)</f>
        <v>0</v>
      </c>
      <c r="HB22" s="123" t="s">
        <v>197</v>
      </c>
      <c r="HC22" s="124">
        <f>SUM('PROGRESS SCHEDULE'!$L$93:Y$93)</f>
        <v>0</v>
      </c>
      <c r="HD22" s="123" t="s">
        <v>197</v>
      </c>
      <c r="HE22" s="124">
        <f>INDEX('PROGRESS SCHEDULE'!Z$93:Z$94,1)</f>
        <v>0</v>
      </c>
      <c r="HG22" s="123" t="s">
        <v>197</v>
      </c>
      <c r="HH22" s="124">
        <f>SUM('PROGRESS SCHEDULE'!$L$95:Y$95)</f>
        <v>0</v>
      </c>
      <c r="HI22" s="123" t="s">
        <v>197</v>
      </c>
      <c r="HJ22" s="124">
        <f>INDEX('PROGRESS SCHEDULE'!Z$95:Z$96,1)</f>
        <v>0</v>
      </c>
    </row>
    <row r="23" spans="1:218" ht="12" customHeight="1" x14ac:dyDescent="0.3">
      <c r="A23" s="125">
        <v>15</v>
      </c>
      <c r="B23" s="407">
        <f>'WORK SHEET'!B33</f>
        <v>0</v>
      </c>
      <c r="C23" s="242"/>
      <c r="D23" s="242"/>
      <c r="E23" s="242"/>
      <c r="F23" s="242"/>
      <c r="G23" s="408"/>
      <c r="H23" s="126" t="e">
        <f>'WORK SHEET'!H33</f>
        <v>#DIV/0!</v>
      </c>
      <c r="I23" s="127">
        <f>VLOOKUP($M$3,CG8:CH49,2,FALSE)</f>
        <v>0</v>
      </c>
      <c r="J23" s="127">
        <f>VLOOKUP($M$3,CI8:CJ49,2,FALSE)</f>
        <v>0</v>
      </c>
      <c r="K23" s="128">
        <f t="shared" si="0"/>
        <v>0</v>
      </c>
      <c r="L23" s="163"/>
      <c r="M23" s="163"/>
      <c r="O23" s="123" t="s">
        <v>198</v>
      </c>
      <c r="P23" s="124">
        <f>SUM('PROGRESS SCHEDULE'!$L$15:Z$15)</f>
        <v>0</v>
      </c>
      <c r="Q23" s="123" t="s">
        <v>198</v>
      </c>
      <c r="R23" s="124">
        <f>INDEX('PROGRESS SCHEDULE'!AA$15:AA$16,1)</f>
        <v>0</v>
      </c>
      <c r="T23" s="123" t="s">
        <v>198</v>
      </c>
      <c r="U23" s="124">
        <f>SUM('PROGRESS SCHEDULE'!$L$17:Z$17)</f>
        <v>0</v>
      </c>
      <c r="V23" s="123" t="s">
        <v>198</v>
      </c>
      <c r="W23" s="124">
        <f>INDEX('PROGRESS SCHEDULE'!AA$17:AA$18,1)</f>
        <v>0</v>
      </c>
      <c r="Y23" s="123" t="s">
        <v>198</v>
      </c>
      <c r="Z23" s="124">
        <f>SUM('PROGRESS SCHEDULE'!$L$19:Z$19)</f>
        <v>0</v>
      </c>
      <c r="AA23" s="123" t="s">
        <v>198</v>
      </c>
      <c r="AB23" s="124">
        <f>INDEX('PROGRESS SCHEDULE'!AA$19:AA$20,1)</f>
        <v>0</v>
      </c>
      <c r="AD23" s="123" t="s">
        <v>198</v>
      </c>
      <c r="AE23" s="124">
        <f>SUM('PROGRESS SCHEDULE'!$L$21:Z$21)</f>
        <v>0</v>
      </c>
      <c r="AF23" s="123" t="s">
        <v>198</v>
      </c>
      <c r="AG23" s="124">
        <f>INDEX('PROGRESS SCHEDULE'!AA$21:AA$22,1)</f>
        <v>0</v>
      </c>
      <c r="AI23" s="123" t="s">
        <v>198</v>
      </c>
      <c r="AJ23" s="124">
        <f>SUM('PROGRESS SCHEDULE'!$L$23:Z$23)</f>
        <v>0</v>
      </c>
      <c r="AK23" s="123" t="s">
        <v>198</v>
      </c>
      <c r="AL23" s="124">
        <f>INDEX('PROGRESS SCHEDULE'!AA$23:AA$24,1)</f>
        <v>0</v>
      </c>
      <c r="AN23" s="123" t="s">
        <v>198</v>
      </c>
      <c r="AO23" s="124">
        <f>SUM('PROGRESS SCHEDULE'!$L$25:Z$25)</f>
        <v>0</v>
      </c>
      <c r="AP23" s="123" t="s">
        <v>198</v>
      </c>
      <c r="AQ23" s="124">
        <f>INDEX('PROGRESS SCHEDULE'!AA$25:AA$26,1)</f>
        <v>0</v>
      </c>
      <c r="AS23" s="123" t="s">
        <v>198</v>
      </c>
      <c r="AT23" s="124">
        <f>SUM('PROGRESS SCHEDULE'!$L$27:Z$27)</f>
        <v>0</v>
      </c>
      <c r="AU23" s="123" t="s">
        <v>198</v>
      </c>
      <c r="AV23" s="124">
        <f>INDEX('PROGRESS SCHEDULE'!AA$27:AA$28,1)</f>
        <v>0</v>
      </c>
      <c r="AX23" s="123" t="s">
        <v>198</v>
      </c>
      <c r="AY23" s="124">
        <f>SUM('PROGRESS SCHEDULE'!$L$29:Z$29)</f>
        <v>0</v>
      </c>
      <c r="AZ23" s="123" t="s">
        <v>198</v>
      </c>
      <c r="BA23" s="124">
        <f>INDEX('PROGRESS SCHEDULE'!AA$29:AA$30,1)</f>
        <v>0</v>
      </c>
      <c r="BC23" s="123" t="s">
        <v>198</v>
      </c>
      <c r="BD23" s="124">
        <f>SUM('PROGRESS SCHEDULE'!$L$31:Z$31)</f>
        <v>0</v>
      </c>
      <c r="BE23" s="123" t="s">
        <v>198</v>
      </c>
      <c r="BF23" s="124">
        <f>INDEX('PROGRESS SCHEDULE'!AA$31:AA$32,1)</f>
        <v>0</v>
      </c>
      <c r="BH23" s="123" t="s">
        <v>198</v>
      </c>
      <c r="BI23" s="124">
        <f>SUM('PROGRESS SCHEDULE'!$L$33:Z$33)</f>
        <v>0</v>
      </c>
      <c r="BJ23" s="123" t="s">
        <v>198</v>
      </c>
      <c r="BK23" s="124">
        <f>INDEX('PROGRESS SCHEDULE'!AA$33:AA$34,1)</f>
        <v>0</v>
      </c>
      <c r="BM23" s="123" t="s">
        <v>198</v>
      </c>
      <c r="BN23" s="124">
        <f>SUM('PROGRESS SCHEDULE'!$L$35:Z$35)</f>
        <v>0</v>
      </c>
      <c r="BO23" s="123" t="s">
        <v>198</v>
      </c>
      <c r="BP23" s="124">
        <f>INDEX('PROGRESS SCHEDULE'!AA$35:AA$36,1)</f>
        <v>0</v>
      </c>
      <c r="BR23" s="123" t="s">
        <v>198</v>
      </c>
      <c r="BS23" s="124">
        <f>SUM('PROGRESS SCHEDULE'!$L$37:Z$37)</f>
        <v>0</v>
      </c>
      <c r="BT23" s="123" t="s">
        <v>198</v>
      </c>
      <c r="BU23" s="124">
        <f>INDEX('PROGRESS SCHEDULE'!AA$37:AA$38,1)</f>
        <v>0</v>
      </c>
      <c r="BW23" s="123" t="s">
        <v>198</v>
      </c>
      <c r="BX23" s="124">
        <f>SUM('PROGRESS SCHEDULE'!$L$39:Z$39)</f>
        <v>0</v>
      </c>
      <c r="BY23" s="123" t="s">
        <v>198</v>
      </c>
      <c r="BZ23" s="124">
        <f>INDEX('PROGRESS SCHEDULE'!AA$39:AA$40,1)</f>
        <v>0</v>
      </c>
      <c r="CB23" s="123" t="s">
        <v>198</v>
      </c>
      <c r="CC23" s="124">
        <f>SUM('PROGRESS SCHEDULE'!$L$41:Z$41)</f>
        <v>0</v>
      </c>
      <c r="CD23" s="123" t="s">
        <v>198</v>
      </c>
      <c r="CE23" s="124">
        <f>INDEX('PROGRESS SCHEDULE'!AA$41:AA$42,1)</f>
        <v>0</v>
      </c>
      <c r="CG23" s="123" t="s">
        <v>198</v>
      </c>
      <c r="CH23" s="124">
        <f>SUM('PROGRESS SCHEDULE'!$L$43:Z$43)</f>
        <v>0</v>
      </c>
      <c r="CI23" s="123" t="s">
        <v>198</v>
      </c>
      <c r="CJ23" s="124">
        <f>INDEX('PROGRESS SCHEDULE'!AA$43:AA$44,1)</f>
        <v>0</v>
      </c>
      <c r="CL23" s="123" t="s">
        <v>198</v>
      </c>
      <c r="CM23" s="124">
        <f>SUM('PROGRESS SCHEDULE'!$L$45:Z$45)</f>
        <v>0</v>
      </c>
      <c r="CN23" s="123" t="s">
        <v>198</v>
      </c>
      <c r="CO23" s="124">
        <f>INDEX('PROGRESS SCHEDULE'!AA$45:AA$46,1)</f>
        <v>0</v>
      </c>
      <c r="CQ23" s="123" t="s">
        <v>198</v>
      </c>
      <c r="CR23" s="124">
        <f>SUM('PROGRESS SCHEDULE'!$L$47:Z$47)</f>
        <v>0</v>
      </c>
      <c r="CS23" s="123" t="s">
        <v>198</v>
      </c>
      <c r="CT23" s="124">
        <f>INDEX('PROGRESS SCHEDULE'!AA$47:AA$48,1)</f>
        <v>0</v>
      </c>
      <c r="CV23" s="123" t="s">
        <v>198</v>
      </c>
      <c r="CW23" s="124">
        <f>SUM('PROGRESS SCHEDULE'!$L$49:Z$49)</f>
        <v>0</v>
      </c>
      <c r="CX23" s="123" t="s">
        <v>198</v>
      </c>
      <c r="CY23" s="124">
        <f>INDEX('PROGRESS SCHEDULE'!AA$49:AA$50,1)</f>
        <v>0</v>
      </c>
      <c r="DA23" s="123" t="s">
        <v>198</v>
      </c>
      <c r="DB23" s="124">
        <f>SUM('PROGRESS SCHEDULE'!$L$51:Z$51)</f>
        <v>0</v>
      </c>
      <c r="DC23" s="123" t="s">
        <v>198</v>
      </c>
      <c r="DD23" s="124">
        <f>INDEX('PROGRESS SCHEDULE'!AA$51:AA$52,1)</f>
        <v>0</v>
      </c>
      <c r="DF23" s="123" t="s">
        <v>198</v>
      </c>
      <c r="DG23" s="124">
        <f>SUM('PROGRESS SCHEDULE'!$L$53:Z$53)</f>
        <v>0</v>
      </c>
      <c r="DH23" s="123" t="s">
        <v>198</v>
      </c>
      <c r="DI23" s="124">
        <f>INDEX('PROGRESS SCHEDULE'!AA$53:AA$54,1)</f>
        <v>0</v>
      </c>
      <c r="DK23" s="123" t="s">
        <v>198</v>
      </c>
      <c r="DL23" s="124">
        <f>SUM('PROGRESS SCHEDULE'!$L$55:Z$55)</f>
        <v>0</v>
      </c>
      <c r="DM23" s="123" t="s">
        <v>198</v>
      </c>
      <c r="DN23" s="124">
        <f>INDEX('PROGRESS SCHEDULE'!AA$55:AA$56,1)</f>
        <v>0</v>
      </c>
      <c r="DP23" s="123" t="s">
        <v>198</v>
      </c>
      <c r="DQ23" s="124">
        <f>SUM('PROGRESS SCHEDULE'!$L$57:Z$57)</f>
        <v>0</v>
      </c>
      <c r="DR23" s="123" t="s">
        <v>198</v>
      </c>
      <c r="DS23" s="124">
        <f>INDEX('PROGRESS SCHEDULE'!AA$57:AA$58,1)</f>
        <v>0</v>
      </c>
      <c r="DU23" s="123" t="s">
        <v>198</v>
      </c>
      <c r="DV23" s="124">
        <f>SUM('PROGRESS SCHEDULE'!$L$59:Z$59)</f>
        <v>0</v>
      </c>
      <c r="DW23" s="123" t="s">
        <v>198</v>
      </c>
      <c r="DX23" s="124">
        <f>INDEX('PROGRESS SCHEDULE'!AA$59:AA$60,1)</f>
        <v>0</v>
      </c>
      <c r="DZ23" s="123" t="s">
        <v>198</v>
      </c>
      <c r="EA23" s="124">
        <f>SUM('PROGRESS SCHEDULE'!$L$61:Z$61)</f>
        <v>0</v>
      </c>
      <c r="EB23" s="123" t="s">
        <v>198</v>
      </c>
      <c r="EC23" s="124">
        <f>INDEX('PROGRESS SCHEDULE'!AA$61:AA$62,1)</f>
        <v>0</v>
      </c>
      <c r="EE23" s="123" t="s">
        <v>198</v>
      </c>
      <c r="EF23" s="124">
        <f>SUM('PROGRESS SCHEDULE'!$L$63:Z$63)</f>
        <v>0</v>
      </c>
      <c r="EG23" s="123" t="s">
        <v>198</v>
      </c>
      <c r="EH23" s="124">
        <f>INDEX('PROGRESS SCHEDULE'!AA$63:AA$64,1)</f>
        <v>0</v>
      </c>
      <c r="EJ23" s="123" t="s">
        <v>198</v>
      </c>
      <c r="EK23" s="124">
        <f>SUM('PROGRESS SCHEDULE'!$L$65:Z$65)</f>
        <v>0</v>
      </c>
      <c r="EL23" s="123" t="s">
        <v>198</v>
      </c>
      <c r="EM23" s="124">
        <f>INDEX('PROGRESS SCHEDULE'!AA$65:AA$66,1)</f>
        <v>0</v>
      </c>
      <c r="EO23" s="123" t="s">
        <v>198</v>
      </c>
      <c r="EP23" s="124">
        <f>SUM('PROGRESS SCHEDULE'!$L$67:Z$67)</f>
        <v>0</v>
      </c>
      <c r="EQ23" s="123" t="s">
        <v>198</v>
      </c>
      <c r="ER23" s="124">
        <f>INDEX('PROGRESS SCHEDULE'!AA$67:AA$68,1)</f>
        <v>0</v>
      </c>
      <c r="ET23" s="123" t="s">
        <v>198</v>
      </c>
      <c r="EU23" s="124">
        <f>SUM('PROGRESS SCHEDULE'!$L$69:Z$69)</f>
        <v>0</v>
      </c>
      <c r="EV23" s="123" t="s">
        <v>198</v>
      </c>
      <c r="EW23" s="124">
        <f>INDEX('PROGRESS SCHEDULE'!AA$69:AA$70,1)</f>
        <v>0</v>
      </c>
      <c r="EY23" s="123" t="s">
        <v>198</v>
      </c>
      <c r="EZ23" s="124">
        <f>SUM('PROGRESS SCHEDULE'!$L$71:Z$71)</f>
        <v>0</v>
      </c>
      <c r="FA23" s="123" t="s">
        <v>198</v>
      </c>
      <c r="FB23" s="124">
        <f>INDEX('PROGRESS SCHEDULE'!AA$71:AA$72,1)</f>
        <v>0</v>
      </c>
      <c r="FD23" s="123" t="s">
        <v>198</v>
      </c>
      <c r="FE23" s="124">
        <f>SUM('PROGRESS SCHEDULE'!$L$73:Z$73)</f>
        <v>0</v>
      </c>
      <c r="FF23" s="123" t="s">
        <v>198</v>
      </c>
      <c r="FG23" s="124">
        <f>INDEX('PROGRESS SCHEDULE'!AA$73:AA$74,1)</f>
        <v>0</v>
      </c>
      <c r="FI23" s="123" t="s">
        <v>198</v>
      </c>
      <c r="FJ23" s="124">
        <f>SUM('PROGRESS SCHEDULE'!$L$75:Z$75)</f>
        <v>0</v>
      </c>
      <c r="FK23" s="123" t="s">
        <v>198</v>
      </c>
      <c r="FL23" s="124">
        <f>INDEX('PROGRESS SCHEDULE'!AA$75:AA$76,1)</f>
        <v>0</v>
      </c>
      <c r="FN23" s="123" t="s">
        <v>198</v>
      </c>
      <c r="FO23" s="124">
        <f>SUM('PROGRESS SCHEDULE'!$L$77:Z$77)</f>
        <v>0</v>
      </c>
      <c r="FP23" s="123" t="s">
        <v>198</v>
      </c>
      <c r="FQ23" s="124">
        <f>INDEX('PROGRESS SCHEDULE'!AA$77:AA$78,1)</f>
        <v>0</v>
      </c>
      <c r="FS23" s="123" t="s">
        <v>198</v>
      </c>
      <c r="FT23" s="124">
        <f>SUM('PROGRESS SCHEDULE'!$L$79:Z$79)</f>
        <v>0</v>
      </c>
      <c r="FU23" s="123" t="s">
        <v>198</v>
      </c>
      <c r="FV23" s="124">
        <f>INDEX('PROGRESS SCHEDULE'!AA$79:AA$80,1)</f>
        <v>0</v>
      </c>
      <c r="FX23" s="123" t="s">
        <v>198</v>
      </c>
      <c r="FY23" s="124">
        <f>SUM('PROGRESS SCHEDULE'!$L$81:Z$81)</f>
        <v>0</v>
      </c>
      <c r="FZ23" s="123" t="s">
        <v>198</v>
      </c>
      <c r="GA23" s="124">
        <f>INDEX('PROGRESS SCHEDULE'!AA$81:AA$82,1)</f>
        <v>0</v>
      </c>
      <c r="GC23" s="123" t="s">
        <v>198</v>
      </c>
      <c r="GD23" s="124">
        <f>SUM('PROGRESS SCHEDULE'!$L$83:Z$83)</f>
        <v>0</v>
      </c>
      <c r="GE23" s="123" t="s">
        <v>198</v>
      </c>
      <c r="GF23" s="124">
        <f>INDEX('PROGRESS SCHEDULE'!AA$83:AA$84,1)</f>
        <v>0</v>
      </c>
      <c r="GH23" s="123" t="s">
        <v>198</v>
      </c>
      <c r="GI23" s="124">
        <f>SUM('PROGRESS SCHEDULE'!$L$85:Z$85)</f>
        <v>0</v>
      </c>
      <c r="GJ23" s="123" t="s">
        <v>198</v>
      </c>
      <c r="GK23" s="124">
        <f>INDEX('PROGRESS SCHEDULE'!AA$85:AA$86,1)</f>
        <v>0</v>
      </c>
      <c r="GM23" s="123" t="s">
        <v>198</v>
      </c>
      <c r="GN23" s="124">
        <f>SUM('PROGRESS SCHEDULE'!$L$87:Z$87)</f>
        <v>0</v>
      </c>
      <c r="GO23" s="123" t="s">
        <v>198</v>
      </c>
      <c r="GP23" s="124">
        <f>INDEX('PROGRESS SCHEDULE'!AA$87:AA$88,1)</f>
        <v>0</v>
      </c>
      <c r="GR23" s="123" t="s">
        <v>198</v>
      </c>
      <c r="GS23" s="124">
        <f>SUM('PROGRESS SCHEDULE'!$L$89:Z$89)</f>
        <v>0</v>
      </c>
      <c r="GT23" s="123" t="s">
        <v>198</v>
      </c>
      <c r="GU23" s="124">
        <f>INDEX('PROGRESS SCHEDULE'!AA$89:AA$90,1)</f>
        <v>0</v>
      </c>
      <c r="GW23" s="123" t="s">
        <v>198</v>
      </c>
      <c r="GX23" s="124">
        <f>SUM('PROGRESS SCHEDULE'!$L$91:Z$91)</f>
        <v>0</v>
      </c>
      <c r="GY23" s="123" t="s">
        <v>198</v>
      </c>
      <c r="GZ23" s="124">
        <f>INDEX('PROGRESS SCHEDULE'!AA$91:AA$92,1)</f>
        <v>0</v>
      </c>
      <c r="HB23" s="123" t="s">
        <v>198</v>
      </c>
      <c r="HC23" s="124">
        <f>SUM('PROGRESS SCHEDULE'!$L$93:Z$93)</f>
        <v>0</v>
      </c>
      <c r="HD23" s="123" t="s">
        <v>198</v>
      </c>
      <c r="HE23" s="124">
        <f>INDEX('PROGRESS SCHEDULE'!AA$93:AA$94,1)</f>
        <v>0</v>
      </c>
      <c r="HG23" s="123" t="s">
        <v>198</v>
      </c>
      <c r="HH23" s="124">
        <f>SUM('PROGRESS SCHEDULE'!$L$95:Z$95)</f>
        <v>0</v>
      </c>
      <c r="HI23" s="123" t="s">
        <v>198</v>
      </c>
      <c r="HJ23" s="124">
        <f>INDEX('PROGRESS SCHEDULE'!AA$95:AA$96,1)</f>
        <v>0</v>
      </c>
    </row>
    <row r="24" spans="1:218" ht="12" customHeight="1" x14ac:dyDescent="0.3">
      <c r="A24" s="125">
        <v>16</v>
      </c>
      <c r="B24" s="407">
        <f>'WORK SHEET'!B34</f>
        <v>0</v>
      </c>
      <c r="C24" s="242"/>
      <c r="D24" s="242"/>
      <c r="E24" s="242"/>
      <c r="F24" s="242"/>
      <c r="G24" s="408"/>
      <c r="H24" s="126" t="e">
        <f>'WORK SHEET'!H34</f>
        <v>#DIV/0!</v>
      </c>
      <c r="I24" s="127">
        <f>VLOOKUP($M$3,CL8:CM49,2,FALSE)</f>
        <v>0</v>
      </c>
      <c r="J24" s="127">
        <f>VLOOKUP($M$3,CN8:CO49,2,FALSE)</f>
        <v>0</v>
      </c>
      <c r="K24" s="128">
        <f t="shared" si="0"/>
        <v>0</v>
      </c>
      <c r="L24" s="163"/>
      <c r="M24" s="163"/>
      <c r="O24" s="123" t="s">
        <v>199</v>
      </c>
      <c r="P24" s="124">
        <f>SUM('PROGRESS SCHEDULE'!$L$15:AA$15)</f>
        <v>0</v>
      </c>
      <c r="Q24" s="123" t="s">
        <v>199</v>
      </c>
      <c r="R24" s="124">
        <f>INDEX('PROGRESS SCHEDULE'!AB$15:AB$16,1)</f>
        <v>0</v>
      </c>
      <c r="T24" s="123" t="s">
        <v>199</v>
      </c>
      <c r="U24" s="124">
        <f>SUM('PROGRESS SCHEDULE'!$L$17:AA$17)</f>
        <v>0</v>
      </c>
      <c r="V24" s="123" t="s">
        <v>199</v>
      </c>
      <c r="W24" s="124">
        <f>INDEX('PROGRESS SCHEDULE'!AB$17:AB$18,1)</f>
        <v>0</v>
      </c>
      <c r="Y24" s="123" t="s">
        <v>199</v>
      </c>
      <c r="Z24" s="124">
        <f>SUM('PROGRESS SCHEDULE'!$L$19:AA$19)</f>
        <v>0</v>
      </c>
      <c r="AA24" s="123" t="s">
        <v>199</v>
      </c>
      <c r="AB24" s="124">
        <f>INDEX('PROGRESS SCHEDULE'!AB$19:AB$20,1)</f>
        <v>0</v>
      </c>
      <c r="AD24" s="123" t="s">
        <v>199</v>
      </c>
      <c r="AE24" s="124">
        <f>SUM('PROGRESS SCHEDULE'!$L$21:AA$21)</f>
        <v>0</v>
      </c>
      <c r="AF24" s="123" t="s">
        <v>199</v>
      </c>
      <c r="AG24" s="124">
        <f>INDEX('PROGRESS SCHEDULE'!AB$21:AB$22,1)</f>
        <v>0</v>
      </c>
      <c r="AI24" s="123" t="s">
        <v>199</v>
      </c>
      <c r="AJ24" s="124">
        <f>SUM('PROGRESS SCHEDULE'!$L$23:AA$23)</f>
        <v>0</v>
      </c>
      <c r="AK24" s="123" t="s">
        <v>199</v>
      </c>
      <c r="AL24" s="124">
        <f>INDEX('PROGRESS SCHEDULE'!AB$23:AB$24,1)</f>
        <v>0</v>
      </c>
      <c r="AN24" s="123" t="s">
        <v>199</v>
      </c>
      <c r="AO24" s="124">
        <f>SUM('PROGRESS SCHEDULE'!L$25:$AA$25)</f>
        <v>0</v>
      </c>
      <c r="AP24" s="123" t="s">
        <v>199</v>
      </c>
      <c r="AQ24" s="124">
        <f>INDEX('PROGRESS SCHEDULE'!AB$25:AB$26,1)</f>
        <v>0</v>
      </c>
      <c r="AS24" s="123" t="s">
        <v>199</v>
      </c>
      <c r="AT24" s="124">
        <f>SUM('PROGRESS SCHEDULE'!$L$27:AA$27)</f>
        <v>0</v>
      </c>
      <c r="AU24" s="123" t="s">
        <v>199</v>
      </c>
      <c r="AV24" s="124">
        <f>INDEX('PROGRESS SCHEDULE'!AB$27:AB$28,1)</f>
        <v>0</v>
      </c>
      <c r="AX24" s="123" t="s">
        <v>199</v>
      </c>
      <c r="AY24" s="124">
        <f>SUM('PROGRESS SCHEDULE'!$L$29:AA$29)</f>
        <v>0</v>
      </c>
      <c r="AZ24" s="123" t="s">
        <v>199</v>
      </c>
      <c r="BA24" s="124">
        <f>INDEX('PROGRESS SCHEDULE'!AB$29:AB$30,1)</f>
        <v>0</v>
      </c>
      <c r="BC24" s="123" t="s">
        <v>199</v>
      </c>
      <c r="BD24" s="124">
        <f>SUM('PROGRESS SCHEDULE'!$L$31:AA$31)</f>
        <v>0</v>
      </c>
      <c r="BE24" s="123" t="s">
        <v>199</v>
      </c>
      <c r="BF24" s="124">
        <f>INDEX('PROGRESS SCHEDULE'!AB$31:AB$32,1)</f>
        <v>0</v>
      </c>
      <c r="BH24" s="123" t="s">
        <v>199</v>
      </c>
      <c r="BI24" s="124">
        <f>SUM('PROGRESS SCHEDULE'!$L$33:AA$33)</f>
        <v>0</v>
      </c>
      <c r="BJ24" s="123" t="s">
        <v>199</v>
      </c>
      <c r="BK24" s="124">
        <f>INDEX('PROGRESS SCHEDULE'!AB$33:AB$34,1)</f>
        <v>0</v>
      </c>
      <c r="BM24" s="123" t="s">
        <v>199</v>
      </c>
      <c r="BN24" s="124">
        <f>SUM('PROGRESS SCHEDULE'!$L$35:AA$35)</f>
        <v>0</v>
      </c>
      <c r="BO24" s="123" t="s">
        <v>199</v>
      </c>
      <c r="BP24" s="124">
        <f>INDEX('PROGRESS SCHEDULE'!AB$35:AB$36,1)</f>
        <v>0</v>
      </c>
      <c r="BR24" s="123" t="s">
        <v>199</v>
      </c>
      <c r="BS24" s="124">
        <f>SUM('PROGRESS SCHEDULE'!$L$37:AA$37)</f>
        <v>0</v>
      </c>
      <c r="BT24" s="123" t="s">
        <v>199</v>
      </c>
      <c r="BU24" s="124">
        <f>INDEX('PROGRESS SCHEDULE'!AB$37:AB$38,1)</f>
        <v>0</v>
      </c>
      <c r="BW24" s="123" t="s">
        <v>199</v>
      </c>
      <c r="BX24" s="124">
        <f>SUM('PROGRESS SCHEDULE'!$L$39:AA$39)</f>
        <v>0</v>
      </c>
      <c r="BY24" s="123" t="s">
        <v>199</v>
      </c>
      <c r="BZ24" s="124">
        <f>INDEX('PROGRESS SCHEDULE'!AB$39:AB$40,1)</f>
        <v>0</v>
      </c>
      <c r="CB24" s="123" t="s">
        <v>199</v>
      </c>
      <c r="CC24" s="124">
        <f>SUM('PROGRESS SCHEDULE'!$L$41:AA$41)</f>
        <v>0</v>
      </c>
      <c r="CD24" s="123" t="s">
        <v>199</v>
      </c>
      <c r="CE24" s="124">
        <f>INDEX('PROGRESS SCHEDULE'!AB$41:AB$42,1)</f>
        <v>0</v>
      </c>
      <c r="CG24" s="123" t="s">
        <v>199</v>
      </c>
      <c r="CH24" s="124">
        <f>SUM('PROGRESS SCHEDULE'!$L$43:AA$43)</f>
        <v>0</v>
      </c>
      <c r="CI24" s="123" t="s">
        <v>199</v>
      </c>
      <c r="CJ24" s="124">
        <f>INDEX('PROGRESS SCHEDULE'!AB$43:AB$44,1)</f>
        <v>0</v>
      </c>
      <c r="CL24" s="123" t="s">
        <v>199</v>
      </c>
      <c r="CM24" s="124">
        <f>SUM('PROGRESS SCHEDULE'!$L$45:AA$45)</f>
        <v>0</v>
      </c>
      <c r="CN24" s="123" t="s">
        <v>199</v>
      </c>
      <c r="CO24" s="124">
        <f>INDEX('PROGRESS SCHEDULE'!AB$45:AB$46,1)</f>
        <v>0</v>
      </c>
      <c r="CQ24" s="123" t="s">
        <v>199</v>
      </c>
      <c r="CR24" s="124">
        <f>SUM('PROGRESS SCHEDULE'!$L$47:AA$47)</f>
        <v>0</v>
      </c>
      <c r="CS24" s="123" t="s">
        <v>199</v>
      </c>
      <c r="CT24" s="124">
        <f>INDEX('PROGRESS SCHEDULE'!AB$47:AB$48,1)</f>
        <v>0</v>
      </c>
      <c r="CV24" s="123" t="s">
        <v>199</v>
      </c>
      <c r="CW24" s="124">
        <f>SUM('PROGRESS SCHEDULE'!$L$49:AA$49)</f>
        <v>0</v>
      </c>
      <c r="CX24" s="123" t="s">
        <v>199</v>
      </c>
      <c r="CY24" s="124">
        <f>INDEX('PROGRESS SCHEDULE'!AB$49:AB$50,1)</f>
        <v>0</v>
      </c>
      <c r="DA24" s="123" t="s">
        <v>199</v>
      </c>
      <c r="DB24" s="124">
        <f>SUM('PROGRESS SCHEDULE'!$L$51:AA$51)</f>
        <v>0</v>
      </c>
      <c r="DC24" s="123" t="s">
        <v>199</v>
      </c>
      <c r="DD24" s="124">
        <f>INDEX('PROGRESS SCHEDULE'!AB$51:AB$52,1)</f>
        <v>0</v>
      </c>
      <c r="DF24" s="123" t="s">
        <v>199</v>
      </c>
      <c r="DG24" s="124">
        <f>SUM('PROGRESS SCHEDULE'!$L$53:AA$53)</f>
        <v>0</v>
      </c>
      <c r="DH24" s="123" t="s">
        <v>199</v>
      </c>
      <c r="DI24" s="124">
        <f>INDEX('PROGRESS SCHEDULE'!AB$53:AB$54,1)</f>
        <v>0</v>
      </c>
      <c r="DK24" s="123" t="s">
        <v>199</v>
      </c>
      <c r="DL24" s="124">
        <f>SUM('PROGRESS SCHEDULE'!$L$55:AA$55)</f>
        <v>0</v>
      </c>
      <c r="DM24" s="123" t="s">
        <v>199</v>
      </c>
      <c r="DN24" s="124">
        <f>INDEX('PROGRESS SCHEDULE'!AB$55:AB$56,1)</f>
        <v>0</v>
      </c>
      <c r="DP24" s="123" t="s">
        <v>199</v>
      </c>
      <c r="DQ24" s="124">
        <f>SUM('PROGRESS SCHEDULE'!$L$57:AA$57)</f>
        <v>0</v>
      </c>
      <c r="DR24" s="123" t="s">
        <v>199</v>
      </c>
      <c r="DS24" s="124">
        <f>INDEX('PROGRESS SCHEDULE'!AB$57:AB$58,1)</f>
        <v>0</v>
      </c>
      <c r="DU24" s="123" t="s">
        <v>199</v>
      </c>
      <c r="DV24" s="124">
        <f>SUM('PROGRESS SCHEDULE'!$L$59:AA$59)</f>
        <v>0</v>
      </c>
      <c r="DW24" s="123" t="s">
        <v>199</v>
      </c>
      <c r="DX24" s="124">
        <f>INDEX('PROGRESS SCHEDULE'!AB$59:AB$60,1)</f>
        <v>0</v>
      </c>
      <c r="DZ24" s="123" t="s">
        <v>199</v>
      </c>
      <c r="EA24" s="124">
        <f>SUM('PROGRESS SCHEDULE'!$L$61:AA$61)</f>
        <v>0</v>
      </c>
      <c r="EB24" s="123" t="s">
        <v>199</v>
      </c>
      <c r="EC24" s="124">
        <f>INDEX('PROGRESS SCHEDULE'!AB$61:AB$62,1)</f>
        <v>0</v>
      </c>
      <c r="EE24" s="123" t="s">
        <v>199</v>
      </c>
      <c r="EF24" s="124">
        <f>SUM('PROGRESS SCHEDULE'!$L$63:AA$63)</f>
        <v>0</v>
      </c>
      <c r="EG24" s="123" t="s">
        <v>199</v>
      </c>
      <c r="EH24" s="124">
        <f>INDEX('PROGRESS SCHEDULE'!AB$63:AB$64,1)</f>
        <v>0</v>
      </c>
      <c r="EJ24" s="123" t="s">
        <v>199</v>
      </c>
      <c r="EK24" s="124">
        <f>SUM('PROGRESS SCHEDULE'!$L$65:AA$65)</f>
        <v>0</v>
      </c>
      <c r="EL24" s="123" t="s">
        <v>199</v>
      </c>
      <c r="EM24" s="124">
        <f>INDEX('PROGRESS SCHEDULE'!AB$65:AB$66,1)</f>
        <v>0</v>
      </c>
      <c r="EO24" s="123" t="s">
        <v>199</v>
      </c>
      <c r="EP24" s="124">
        <f>SUM('PROGRESS SCHEDULE'!$L$67:AA$67)</f>
        <v>0</v>
      </c>
      <c r="EQ24" s="123" t="s">
        <v>199</v>
      </c>
      <c r="ER24" s="124">
        <f>INDEX('PROGRESS SCHEDULE'!AB$67:AB$68,1)</f>
        <v>0</v>
      </c>
      <c r="ET24" s="123" t="s">
        <v>199</v>
      </c>
      <c r="EU24" s="124">
        <f>SUM('PROGRESS SCHEDULE'!$L$69:AA$69)</f>
        <v>0</v>
      </c>
      <c r="EV24" s="123" t="s">
        <v>199</v>
      </c>
      <c r="EW24" s="124">
        <f>INDEX('PROGRESS SCHEDULE'!AB$69:AB$70,1)</f>
        <v>0</v>
      </c>
      <c r="EY24" s="123" t="s">
        <v>199</v>
      </c>
      <c r="EZ24" s="124">
        <f>SUM('PROGRESS SCHEDULE'!$L$71:AA$71)</f>
        <v>0</v>
      </c>
      <c r="FA24" s="123" t="s">
        <v>199</v>
      </c>
      <c r="FB24" s="124">
        <f>INDEX('PROGRESS SCHEDULE'!AB$71:AB$72,1)</f>
        <v>0</v>
      </c>
      <c r="FD24" s="123" t="s">
        <v>199</v>
      </c>
      <c r="FE24" s="124">
        <f>SUM('PROGRESS SCHEDULE'!$L$73:AA$73)</f>
        <v>0</v>
      </c>
      <c r="FF24" s="123" t="s">
        <v>199</v>
      </c>
      <c r="FG24" s="124">
        <f>INDEX('PROGRESS SCHEDULE'!AB$73:AB$74,1)</f>
        <v>0</v>
      </c>
      <c r="FI24" s="123" t="s">
        <v>199</v>
      </c>
      <c r="FJ24" s="124">
        <f>SUM('PROGRESS SCHEDULE'!$L$75:AA$75)</f>
        <v>0</v>
      </c>
      <c r="FK24" s="123" t="s">
        <v>199</v>
      </c>
      <c r="FL24" s="124">
        <f>INDEX('PROGRESS SCHEDULE'!AB$75:AB$76,1)</f>
        <v>0</v>
      </c>
      <c r="FN24" s="123" t="s">
        <v>199</v>
      </c>
      <c r="FO24" s="124">
        <f>SUM('PROGRESS SCHEDULE'!$L$77:AA$77)</f>
        <v>0</v>
      </c>
      <c r="FP24" s="123" t="s">
        <v>199</v>
      </c>
      <c r="FQ24" s="124">
        <f>INDEX('PROGRESS SCHEDULE'!AB$77:AB$78,1)</f>
        <v>0</v>
      </c>
      <c r="FS24" s="123" t="s">
        <v>199</v>
      </c>
      <c r="FT24" s="124">
        <f>SUM('PROGRESS SCHEDULE'!$L$79:AA$79)</f>
        <v>0</v>
      </c>
      <c r="FU24" s="123" t="s">
        <v>199</v>
      </c>
      <c r="FV24" s="124">
        <f>INDEX('PROGRESS SCHEDULE'!AB$79:AB$80,1)</f>
        <v>0</v>
      </c>
      <c r="FX24" s="123" t="s">
        <v>199</v>
      </c>
      <c r="FY24" s="124">
        <f>SUM('PROGRESS SCHEDULE'!$L$81:AA$81)</f>
        <v>0</v>
      </c>
      <c r="FZ24" s="123" t="s">
        <v>199</v>
      </c>
      <c r="GA24" s="124">
        <f>INDEX('PROGRESS SCHEDULE'!AB$81:AB$82,1)</f>
        <v>0</v>
      </c>
      <c r="GC24" s="123" t="s">
        <v>199</v>
      </c>
      <c r="GD24" s="124">
        <f>SUM('PROGRESS SCHEDULE'!$L$83:AA$83)</f>
        <v>0</v>
      </c>
      <c r="GE24" s="123" t="s">
        <v>199</v>
      </c>
      <c r="GF24" s="124">
        <f>INDEX('PROGRESS SCHEDULE'!AB$83:AB$84,1)</f>
        <v>0</v>
      </c>
      <c r="GH24" s="123" t="s">
        <v>199</v>
      </c>
      <c r="GI24" s="124">
        <f>SUM('PROGRESS SCHEDULE'!$L$85:AA$85)</f>
        <v>0</v>
      </c>
      <c r="GJ24" s="123" t="s">
        <v>199</v>
      </c>
      <c r="GK24" s="124">
        <f>INDEX('PROGRESS SCHEDULE'!AB$85:AB$86,1)</f>
        <v>0</v>
      </c>
      <c r="GM24" s="123" t="s">
        <v>199</v>
      </c>
      <c r="GN24" s="124">
        <f>SUM('PROGRESS SCHEDULE'!$L$87:AA$87)</f>
        <v>0</v>
      </c>
      <c r="GO24" s="123" t="s">
        <v>199</v>
      </c>
      <c r="GP24" s="124">
        <f>INDEX('PROGRESS SCHEDULE'!AB$87:AB$88,1)</f>
        <v>0</v>
      </c>
      <c r="GR24" s="123" t="s">
        <v>199</v>
      </c>
      <c r="GS24" s="124">
        <f>SUM('PROGRESS SCHEDULE'!$L$89:AA$89)</f>
        <v>0</v>
      </c>
      <c r="GT24" s="123" t="s">
        <v>199</v>
      </c>
      <c r="GU24" s="124">
        <f>INDEX('PROGRESS SCHEDULE'!AB$89:AB$90,1)</f>
        <v>0</v>
      </c>
      <c r="GW24" s="123" t="s">
        <v>199</v>
      </c>
      <c r="GX24" s="124">
        <f>SUM('PROGRESS SCHEDULE'!$L$91:AA$91)</f>
        <v>0</v>
      </c>
      <c r="GY24" s="123" t="s">
        <v>199</v>
      </c>
      <c r="GZ24" s="124">
        <f>INDEX('PROGRESS SCHEDULE'!AB$91:AB$92,1)</f>
        <v>0</v>
      </c>
      <c r="HB24" s="123" t="s">
        <v>199</v>
      </c>
      <c r="HC24" s="124">
        <f>SUM('PROGRESS SCHEDULE'!$L$93:AA$93)</f>
        <v>0</v>
      </c>
      <c r="HD24" s="123" t="s">
        <v>199</v>
      </c>
      <c r="HE24" s="124">
        <f>INDEX('PROGRESS SCHEDULE'!AB$93:AB$94,1)</f>
        <v>0</v>
      </c>
      <c r="HG24" s="123" t="s">
        <v>199</v>
      </c>
      <c r="HH24" s="124">
        <f>SUM('PROGRESS SCHEDULE'!$L$95:AA$95)</f>
        <v>0</v>
      </c>
      <c r="HI24" s="123" t="s">
        <v>199</v>
      </c>
      <c r="HJ24" s="124">
        <f>INDEX('PROGRESS SCHEDULE'!AB$95:AB$96,1)</f>
        <v>0</v>
      </c>
    </row>
    <row r="25" spans="1:218" ht="12" customHeight="1" x14ac:dyDescent="0.3">
      <c r="A25" s="125">
        <v>17</v>
      </c>
      <c r="B25" s="407">
        <f>'WORK SHEET'!B35</f>
        <v>0</v>
      </c>
      <c r="C25" s="242"/>
      <c r="D25" s="242"/>
      <c r="E25" s="242"/>
      <c r="F25" s="242"/>
      <c r="G25" s="408"/>
      <c r="H25" s="126" t="e">
        <f>'WORK SHEET'!H35</f>
        <v>#DIV/0!</v>
      </c>
      <c r="I25" s="127">
        <f>VLOOKUP($M$3,CQ8:CR49,2,FALSE)</f>
        <v>0</v>
      </c>
      <c r="J25" s="127">
        <f>VLOOKUP($M$3,CS8:CT49,2,FALSE)</f>
        <v>0</v>
      </c>
      <c r="K25" s="128">
        <f t="shared" si="0"/>
        <v>0</v>
      </c>
      <c r="L25" s="163"/>
      <c r="M25" s="163"/>
      <c r="O25" s="123" t="s">
        <v>200</v>
      </c>
      <c r="P25" s="124">
        <f>SUM('PROGRESS SCHEDULE'!$L$15:AB$15)</f>
        <v>0</v>
      </c>
      <c r="Q25" s="123" t="s">
        <v>200</v>
      </c>
      <c r="R25" s="124">
        <f>INDEX('PROGRESS SCHEDULE'!AC$15:AC$16,1)</f>
        <v>0</v>
      </c>
      <c r="T25" s="123" t="s">
        <v>200</v>
      </c>
      <c r="U25" s="124">
        <f>SUM('PROGRESS SCHEDULE'!$L$17:AB$17)</f>
        <v>0</v>
      </c>
      <c r="V25" s="123" t="s">
        <v>200</v>
      </c>
      <c r="W25" s="124">
        <f>INDEX('PROGRESS SCHEDULE'!AC$17:AC$18,1)</f>
        <v>0</v>
      </c>
      <c r="Y25" s="123" t="s">
        <v>200</v>
      </c>
      <c r="Z25" s="124">
        <f>SUM('PROGRESS SCHEDULE'!$L$19:AB$19)</f>
        <v>0</v>
      </c>
      <c r="AA25" s="123" t="s">
        <v>200</v>
      </c>
      <c r="AB25" s="124">
        <f>INDEX('PROGRESS SCHEDULE'!AC$19:AC$20,1)</f>
        <v>0</v>
      </c>
      <c r="AD25" s="123" t="s">
        <v>200</v>
      </c>
      <c r="AE25" s="124">
        <f>SUM('PROGRESS SCHEDULE'!$L$21:AB$21)</f>
        <v>0</v>
      </c>
      <c r="AF25" s="123" t="s">
        <v>200</v>
      </c>
      <c r="AG25" s="124">
        <f>INDEX('PROGRESS SCHEDULE'!AC$21:AC$22,1)</f>
        <v>0</v>
      </c>
      <c r="AI25" s="123" t="s">
        <v>200</v>
      </c>
      <c r="AJ25" s="124">
        <f>SUM('PROGRESS SCHEDULE'!$L$23:AB$23)</f>
        <v>0</v>
      </c>
      <c r="AK25" s="123" t="s">
        <v>200</v>
      </c>
      <c r="AL25" s="124">
        <f>INDEX('PROGRESS SCHEDULE'!AC$23:AC$24,1)</f>
        <v>0</v>
      </c>
      <c r="AN25" s="123" t="s">
        <v>200</v>
      </c>
      <c r="AO25" s="124">
        <f>SUM('PROGRESS SCHEDULE'!$L$25:AB$25)</f>
        <v>0</v>
      </c>
      <c r="AP25" s="123" t="s">
        <v>200</v>
      </c>
      <c r="AQ25" s="124">
        <f>INDEX('PROGRESS SCHEDULE'!AC$25:AC$26,1)</f>
        <v>0</v>
      </c>
      <c r="AS25" s="123" t="s">
        <v>200</v>
      </c>
      <c r="AT25" s="124">
        <f>SUM('PROGRESS SCHEDULE'!$L$27:AB$27)</f>
        <v>0</v>
      </c>
      <c r="AU25" s="123" t="s">
        <v>200</v>
      </c>
      <c r="AV25" s="124">
        <f>INDEX('PROGRESS SCHEDULE'!AC$27:AC$28,1)</f>
        <v>0</v>
      </c>
      <c r="AX25" s="123" t="s">
        <v>200</v>
      </c>
      <c r="AY25" s="124">
        <f>SUM('PROGRESS SCHEDULE'!$L$29:AB$29)</f>
        <v>0</v>
      </c>
      <c r="AZ25" s="123" t="s">
        <v>200</v>
      </c>
      <c r="BA25" s="124">
        <f>INDEX('PROGRESS SCHEDULE'!AC$29:AC$30,1)</f>
        <v>0</v>
      </c>
      <c r="BC25" s="123" t="s">
        <v>200</v>
      </c>
      <c r="BD25" s="124">
        <f>SUM('PROGRESS SCHEDULE'!$L$31:AB$31)</f>
        <v>0</v>
      </c>
      <c r="BE25" s="123" t="s">
        <v>200</v>
      </c>
      <c r="BF25" s="124">
        <f>INDEX('PROGRESS SCHEDULE'!AC$31:AC$32,1)</f>
        <v>0</v>
      </c>
      <c r="BH25" s="123" t="s">
        <v>200</v>
      </c>
      <c r="BI25" s="124">
        <f>SUM('PROGRESS SCHEDULE'!$L$33:AB$33)</f>
        <v>0</v>
      </c>
      <c r="BJ25" s="123" t="s">
        <v>200</v>
      </c>
      <c r="BK25" s="124">
        <f>INDEX('PROGRESS SCHEDULE'!AC$33:AC$34,1)</f>
        <v>0</v>
      </c>
      <c r="BM25" s="123" t="s">
        <v>200</v>
      </c>
      <c r="BN25" s="124">
        <f>SUM('PROGRESS SCHEDULE'!$L$35:AB$35)</f>
        <v>0</v>
      </c>
      <c r="BO25" s="123" t="s">
        <v>200</v>
      </c>
      <c r="BP25" s="124">
        <f>INDEX('PROGRESS SCHEDULE'!AC$35:AC$36,1)</f>
        <v>0</v>
      </c>
      <c r="BR25" s="123" t="s">
        <v>200</v>
      </c>
      <c r="BS25" s="124">
        <f>SUM('PROGRESS SCHEDULE'!$L$37:AB$37)</f>
        <v>0</v>
      </c>
      <c r="BT25" s="123" t="s">
        <v>200</v>
      </c>
      <c r="BU25" s="124">
        <f>INDEX('PROGRESS SCHEDULE'!AC$37:AC$38,1)</f>
        <v>0</v>
      </c>
      <c r="BW25" s="123" t="s">
        <v>200</v>
      </c>
      <c r="BX25" s="124">
        <f>SUM('PROGRESS SCHEDULE'!$L$39:AB$39)</f>
        <v>0</v>
      </c>
      <c r="BY25" s="123" t="s">
        <v>200</v>
      </c>
      <c r="BZ25" s="124">
        <f>INDEX('PROGRESS SCHEDULE'!AC$39:AC$40,1)</f>
        <v>0</v>
      </c>
      <c r="CB25" s="123" t="s">
        <v>200</v>
      </c>
      <c r="CC25" s="124">
        <f>SUM('PROGRESS SCHEDULE'!$L$41:AB$41)</f>
        <v>0</v>
      </c>
      <c r="CD25" s="123" t="s">
        <v>200</v>
      </c>
      <c r="CE25" s="124">
        <f>INDEX('PROGRESS SCHEDULE'!AC$41:AC$42,1)</f>
        <v>0</v>
      </c>
      <c r="CG25" s="123" t="s">
        <v>200</v>
      </c>
      <c r="CH25" s="124">
        <f>SUM('PROGRESS SCHEDULE'!$L$43:AB$43)</f>
        <v>0</v>
      </c>
      <c r="CI25" s="123" t="s">
        <v>200</v>
      </c>
      <c r="CJ25" s="124">
        <f>INDEX('PROGRESS SCHEDULE'!AC$43:AC$44,1)</f>
        <v>0</v>
      </c>
      <c r="CL25" s="123" t="s">
        <v>200</v>
      </c>
      <c r="CM25" s="124">
        <f>SUM('PROGRESS SCHEDULE'!$L$45:AB$45)</f>
        <v>0</v>
      </c>
      <c r="CN25" s="123" t="s">
        <v>200</v>
      </c>
      <c r="CO25" s="124">
        <f>INDEX('PROGRESS SCHEDULE'!AC$45:AC$46,1)</f>
        <v>0</v>
      </c>
      <c r="CQ25" s="123" t="s">
        <v>200</v>
      </c>
      <c r="CR25" s="124">
        <f>SUM('PROGRESS SCHEDULE'!$L$47:AB$47)</f>
        <v>0</v>
      </c>
      <c r="CS25" s="123" t="s">
        <v>200</v>
      </c>
      <c r="CT25" s="124">
        <f>INDEX('PROGRESS SCHEDULE'!AC$47:AC$48,1)</f>
        <v>0</v>
      </c>
      <c r="CV25" s="123" t="s">
        <v>200</v>
      </c>
      <c r="CW25" s="124">
        <f>SUM('PROGRESS SCHEDULE'!$L$49:AB$49)</f>
        <v>0</v>
      </c>
      <c r="CX25" s="123" t="s">
        <v>200</v>
      </c>
      <c r="CY25" s="124">
        <f>INDEX('PROGRESS SCHEDULE'!AC$49:AC$50,1)</f>
        <v>0</v>
      </c>
      <c r="DA25" s="123" t="s">
        <v>200</v>
      </c>
      <c r="DB25" s="124">
        <f>SUM('PROGRESS SCHEDULE'!$L$51:AB$51)</f>
        <v>0</v>
      </c>
      <c r="DC25" s="123" t="s">
        <v>200</v>
      </c>
      <c r="DD25" s="124">
        <f>INDEX('PROGRESS SCHEDULE'!AC$51:AC$52,1)</f>
        <v>0</v>
      </c>
      <c r="DF25" s="123" t="s">
        <v>200</v>
      </c>
      <c r="DG25" s="124">
        <f>SUM('PROGRESS SCHEDULE'!$L$53:AB$53)</f>
        <v>0</v>
      </c>
      <c r="DH25" s="123" t="s">
        <v>200</v>
      </c>
      <c r="DI25" s="124">
        <f>INDEX('PROGRESS SCHEDULE'!AC$53:AC$54,1)</f>
        <v>0</v>
      </c>
      <c r="DK25" s="123" t="s">
        <v>200</v>
      </c>
      <c r="DL25" s="124">
        <f>SUM('PROGRESS SCHEDULE'!$L$55:AB$55)</f>
        <v>0</v>
      </c>
      <c r="DM25" s="123" t="s">
        <v>200</v>
      </c>
      <c r="DN25" s="124">
        <f>INDEX('PROGRESS SCHEDULE'!AC$55:AC$56,1)</f>
        <v>0</v>
      </c>
      <c r="DP25" s="123" t="s">
        <v>200</v>
      </c>
      <c r="DQ25" s="124">
        <f>SUM('PROGRESS SCHEDULE'!$L$57:AB$57)</f>
        <v>0</v>
      </c>
      <c r="DR25" s="123" t="s">
        <v>200</v>
      </c>
      <c r="DS25" s="124">
        <f>INDEX('PROGRESS SCHEDULE'!AC$57:AC$58,1)</f>
        <v>0</v>
      </c>
      <c r="DU25" s="123" t="s">
        <v>200</v>
      </c>
      <c r="DV25" s="124">
        <f>SUM('PROGRESS SCHEDULE'!$L$59:AB$59)</f>
        <v>0</v>
      </c>
      <c r="DW25" s="123" t="s">
        <v>200</v>
      </c>
      <c r="DX25" s="124">
        <f>INDEX('PROGRESS SCHEDULE'!AC$59:AC$60,1)</f>
        <v>0</v>
      </c>
      <c r="DZ25" s="123" t="s">
        <v>200</v>
      </c>
      <c r="EA25" s="124">
        <f>SUM('PROGRESS SCHEDULE'!$L$61:AB$61)</f>
        <v>0</v>
      </c>
      <c r="EB25" s="123" t="s">
        <v>200</v>
      </c>
      <c r="EC25" s="124">
        <f>INDEX('PROGRESS SCHEDULE'!AC$61:AC$62,1)</f>
        <v>0</v>
      </c>
      <c r="EE25" s="123" t="s">
        <v>200</v>
      </c>
      <c r="EF25" s="124">
        <f>SUM('PROGRESS SCHEDULE'!$L$63:AB$63)</f>
        <v>0</v>
      </c>
      <c r="EG25" s="123" t="s">
        <v>200</v>
      </c>
      <c r="EH25" s="124">
        <f>INDEX('PROGRESS SCHEDULE'!AC$63:AC$64,1)</f>
        <v>0</v>
      </c>
      <c r="EJ25" s="123" t="s">
        <v>200</v>
      </c>
      <c r="EK25" s="124">
        <f>SUM('PROGRESS SCHEDULE'!$L$65:AB$65)</f>
        <v>0</v>
      </c>
      <c r="EL25" s="123" t="s">
        <v>200</v>
      </c>
      <c r="EM25" s="124">
        <f>INDEX('PROGRESS SCHEDULE'!AC$65:AC$66,1)</f>
        <v>0</v>
      </c>
      <c r="EO25" s="123" t="s">
        <v>200</v>
      </c>
      <c r="EP25" s="124">
        <f>SUM('PROGRESS SCHEDULE'!$L$67:AB$67)</f>
        <v>0</v>
      </c>
      <c r="EQ25" s="123" t="s">
        <v>200</v>
      </c>
      <c r="ER25" s="124">
        <f>INDEX('PROGRESS SCHEDULE'!AC$67:AC$68,1)</f>
        <v>0</v>
      </c>
      <c r="ET25" s="123" t="s">
        <v>200</v>
      </c>
      <c r="EU25" s="124">
        <f>SUM('PROGRESS SCHEDULE'!$L$69:AB$69)</f>
        <v>0</v>
      </c>
      <c r="EV25" s="123" t="s">
        <v>200</v>
      </c>
      <c r="EW25" s="124">
        <f>INDEX('PROGRESS SCHEDULE'!AC$69:AC$70,1)</f>
        <v>0</v>
      </c>
      <c r="EY25" s="123" t="s">
        <v>200</v>
      </c>
      <c r="EZ25" s="124">
        <f>SUM('PROGRESS SCHEDULE'!$L$71:AB$71)</f>
        <v>0</v>
      </c>
      <c r="FA25" s="123" t="s">
        <v>200</v>
      </c>
      <c r="FB25" s="124">
        <f>INDEX('PROGRESS SCHEDULE'!AC$71:AC$72,1)</f>
        <v>0</v>
      </c>
      <c r="FD25" s="123" t="s">
        <v>200</v>
      </c>
      <c r="FE25" s="124">
        <f>SUM('PROGRESS SCHEDULE'!$L$73:AB$73)</f>
        <v>0</v>
      </c>
      <c r="FF25" s="123" t="s">
        <v>200</v>
      </c>
      <c r="FG25" s="124">
        <f>INDEX('PROGRESS SCHEDULE'!AC$73:AC$74,1)</f>
        <v>0</v>
      </c>
      <c r="FI25" s="123" t="s">
        <v>200</v>
      </c>
      <c r="FJ25" s="124">
        <f>SUM('PROGRESS SCHEDULE'!$L$75:AB$75)</f>
        <v>0</v>
      </c>
      <c r="FK25" s="123" t="s">
        <v>200</v>
      </c>
      <c r="FL25" s="124">
        <f>INDEX('PROGRESS SCHEDULE'!AC$75:AC$76,1)</f>
        <v>0</v>
      </c>
      <c r="FN25" s="123" t="s">
        <v>200</v>
      </c>
      <c r="FO25" s="124">
        <f>SUM('PROGRESS SCHEDULE'!$L$77:AB$77)</f>
        <v>0</v>
      </c>
      <c r="FP25" s="123" t="s">
        <v>200</v>
      </c>
      <c r="FQ25" s="124">
        <f>INDEX('PROGRESS SCHEDULE'!AC$77:AC$78,1)</f>
        <v>0</v>
      </c>
      <c r="FS25" s="123" t="s">
        <v>200</v>
      </c>
      <c r="FT25" s="124">
        <f>SUM('PROGRESS SCHEDULE'!$L$79:AB$79)</f>
        <v>0</v>
      </c>
      <c r="FU25" s="123" t="s">
        <v>200</v>
      </c>
      <c r="FV25" s="124">
        <f>INDEX('PROGRESS SCHEDULE'!AC$79:AC$80,1)</f>
        <v>0</v>
      </c>
      <c r="FX25" s="123" t="s">
        <v>200</v>
      </c>
      <c r="FY25" s="124">
        <f>SUM('PROGRESS SCHEDULE'!$L$81:AB$81)</f>
        <v>0</v>
      </c>
      <c r="FZ25" s="123" t="s">
        <v>200</v>
      </c>
      <c r="GA25" s="124">
        <f>INDEX('PROGRESS SCHEDULE'!AC$81:AC$82,1)</f>
        <v>0</v>
      </c>
      <c r="GC25" s="123" t="s">
        <v>200</v>
      </c>
      <c r="GD25" s="124">
        <f>SUM('PROGRESS SCHEDULE'!$L$83:AB$83)</f>
        <v>0</v>
      </c>
      <c r="GE25" s="123" t="s">
        <v>200</v>
      </c>
      <c r="GF25" s="124">
        <f>INDEX('PROGRESS SCHEDULE'!AC$83:AC$84,1)</f>
        <v>0</v>
      </c>
      <c r="GH25" s="123" t="s">
        <v>200</v>
      </c>
      <c r="GI25" s="124">
        <f>SUM('PROGRESS SCHEDULE'!$L$85:AB$85)</f>
        <v>0</v>
      </c>
      <c r="GJ25" s="123" t="s">
        <v>200</v>
      </c>
      <c r="GK25" s="124">
        <f>INDEX('PROGRESS SCHEDULE'!AC$85:AC$86,1)</f>
        <v>0</v>
      </c>
      <c r="GM25" s="123" t="s">
        <v>200</v>
      </c>
      <c r="GN25" s="124">
        <f>SUM('PROGRESS SCHEDULE'!$L$87:AB$87)</f>
        <v>0</v>
      </c>
      <c r="GO25" s="123" t="s">
        <v>200</v>
      </c>
      <c r="GP25" s="124">
        <f>INDEX('PROGRESS SCHEDULE'!AC$87:AC$88,1)</f>
        <v>0</v>
      </c>
      <c r="GR25" s="123" t="s">
        <v>200</v>
      </c>
      <c r="GS25" s="124">
        <f>SUM('PROGRESS SCHEDULE'!$L$89:AB$89)</f>
        <v>0</v>
      </c>
      <c r="GT25" s="123" t="s">
        <v>200</v>
      </c>
      <c r="GU25" s="124">
        <f>INDEX('PROGRESS SCHEDULE'!AC$89:AC$90,1)</f>
        <v>0</v>
      </c>
      <c r="GW25" s="123" t="s">
        <v>200</v>
      </c>
      <c r="GX25" s="124">
        <f>SUM('PROGRESS SCHEDULE'!$L$91:AB$91)</f>
        <v>0</v>
      </c>
      <c r="GY25" s="123" t="s">
        <v>200</v>
      </c>
      <c r="GZ25" s="124">
        <f>INDEX('PROGRESS SCHEDULE'!AC$91:AC$92,1)</f>
        <v>0</v>
      </c>
      <c r="HB25" s="123" t="s">
        <v>200</v>
      </c>
      <c r="HC25" s="124">
        <f>SUM('PROGRESS SCHEDULE'!$L$93:AB$93)</f>
        <v>0</v>
      </c>
      <c r="HD25" s="123" t="s">
        <v>200</v>
      </c>
      <c r="HE25" s="124">
        <f>INDEX('PROGRESS SCHEDULE'!AC$93:AC$94,1)</f>
        <v>0</v>
      </c>
      <c r="HG25" s="123" t="s">
        <v>200</v>
      </c>
      <c r="HH25" s="124">
        <f>SUM('PROGRESS SCHEDULE'!$L$95:AB$95)</f>
        <v>0</v>
      </c>
      <c r="HI25" s="123" t="s">
        <v>200</v>
      </c>
      <c r="HJ25" s="124">
        <f>INDEX('PROGRESS SCHEDULE'!AC$95:AC$96,1)</f>
        <v>0</v>
      </c>
    </row>
    <row r="26" spans="1:218" ht="13.5" customHeight="1" x14ac:dyDescent="0.3">
      <c r="A26" s="125">
        <v>18</v>
      </c>
      <c r="B26" s="407">
        <f>'WORK SHEET'!B36</f>
        <v>0</v>
      </c>
      <c r="C26" s="242"/>
      <c r="D26" s="242"/>
      <c r="E26" s="242"/>
      <c r="F26" s="242"/>
      <c r="G26" s="408"/>
      <c r="H26" s="126" t="e">
        <f>'WORK SHEET'!H36</f>
        <v>#DIV/0!</v>
      </c>
      <c r="I26" s="127">
        <f>VLOOKUP($M$3,CV8:CW49,2,FALSE)</f>
        <v>0</v>
      </c>
      <c r="J26" s="127">
        <f>VLOOKUP($M$3,CX8:CY49,2,FALSE)</f>
        <v>0</v>
      </c>
      <c r="K26" s="128">
        <f t="shared" si="0"/>
        <v>0</v>
      </c>
      <c r="L26" s="163"/>
      <c r="M26" s="163"/>
      <c r="O26" s="123" t="s">
        <v>201</v>
      </c>
      <c r="P26" s="124">
        <f>SUM('PROGRESS SCHEDULE'!$L$15:AC$15)</f>
        <v>0</v>
      </c>
      <c r="Q26" s="123" t="s">
        <v>201</v>
      </c>
      <c r="R26" s="124">
        <f>INDEX('PROGRESS SCHEDULE'!AD$15:AD$16,1)</f>
        <v>0</v>
      </c>
      <c r="T26" s="123" t="s">
        <v>201</v>
      </c>
      <c r="U26" s="124">
        <f>SUM('PROGRESS SCHEDULE'!$L$17:AC$17)</f>
        <v>0</v>
      </c>
      <c r="V26" s="123" t="s">
        <v>201</v>
      </c>
      <c r="W26" s="124">
        <f>INDEX('PROGRESS SCHEDULE'!AD$17:AD$18,1)</f>
        <v>0</v>
      </c>
      <c r="Y26" s="123" t="s">
        <v>201</v>
      </c>
      <c r="Z26" s="124">
        <f>SUM('PROGRESS SCHEDULE'!$L$19:AC$19)</f>
        <v>0</v>
      </c>
      <c r="AA26" s="123" t="s">
        <v>201</v>
      </c>
      <c r="AB26" s="124">
        <f>INDEX('PROGRESS SCHEDULE'!AD$19:AD$20,1)</f>
        <v>0</v>
      </c>
      <c r="AD26" s="123" t="s">
        <v>201</v>
      </c>
      <c r="AE26" s="124">
        <f>SUM('PROGRESS SCHEDULE'!$L$21:AC$21)</f>
        <v>0</v>
      </c>
      <c r="AF26" s="123" t="s">
        <v>201</v>
      </c>
      <c r="AG26" s="124">
        <f>INDEX('PROGRESS SCHEDULE'!AD$21:AD$22,1)</f>
        <v>0</v>
      </c>
      <c r="AI26" s="123" t="s">
        <v>201</v>
      </c>
      <c r="AJ26" s="124">
        <f>SUM('PROGRESS SCHEDULE'!$L$23:AC$23)</f>
        <v>0</v>
      </c>
      <c r="AK26" s="123" t="s">
        <v>201</v>
      </c>
      <c r="AL26" s="124">
        <f>INDEX('PROGRESS SCHEDULE'!AD$23:AD$24,1)</f>
        <v>0</v>
      </c>
      <c r="AN26" s="123" t="s">
        <v>201</v>
      </c>
      <c r="AO26" s="124">
        <f>SUM('PROGRESS SCHEDULE'!$L$25:AC$25)</f>
        <v>0</v>
      </c>
      <c r="AP26" s="123" t="s">
        <v>201</v>
      </c>
      <c r="AQ26" s="124">
        <f>INDEX('PROGRESS SCHEDULE'!AD$25:AD$26,1)</f>
        <v>0</v>
      </c>
      <c r="AS26" s="123" t="s">
        <v>201</v>
      </c>
      <c r="AT26" s="124">
        <f>SUM('PROGRESS SCHEDULE'!$L$27:AC$27)</f>
        <v>0</v>
      </c>
      <c r="AU26" s="123" t="s">
        <v>201</v>
      </c>
      <c r="AV26" s="124">
        <f>INDEX('PROGRESS SCHEDULE'!AD$27:AD$28,1)</f>
        <v>0</v>
      </c>
      <c r="AX26" s="123" t="s">
        <v>201</v>
      </c>
      <c r="AY26" s="124">
        <f>SUM('PROGRESS SCHEDULE'!$L$29:AC$29)</f>
        <v>0</v>
      </c>
      <c r="AZ26" s="123" t="s">
        <v>201</v>
      </c>
      <c r="BA26" s="124">
        <f>INDEX('PROGRESS SCHEDULE'!AD$29:AD$30,1)</f>
        <v>0</v>
      </c>
      <c r="BC26" s="123" t="s">
        <v>201</v>
      </c>
      <c r="BD26" s="124">
        <f>SUM('PROGRESS SCHEDULE'!$L$31:AC$31)</f>
        <v>0</v>
      </c>
      <c r="BE26" s="123" t="s">
        <v>201</v>
      </c>
      <c r="BF26" s="124">
        <f>INDEX('PROGRESS SCHEDULE'!AD$31:AD$32,1)</f>
        <v>0</v>
      </c>
      <c r="BH26" s="123" t="s">
        <v>201</v>
      </c>
      <c r="BI26" s="124">
        <f>SUM('PROGRESS SCHEDULE'!$L$33:AC$33)</f>
        <v>0</v>
      </c>
      <c r="BJ26" s="123" t="s">
        <v>201</v>
      </c>
      <c r="BK26" s="124">
        <f>INDEX('PROGRESS SCHEDULE'!AD$33:AD$34,1)</f>
        <v>0</v>
      </c>
      <c r="BM26" s="123" t="s">
        <v>201</v>
      </c>
      <c r="BN26" s="124">
        <f>SUM('PROGRESS SCHEDULE'!$L$35:AC$35)</f>
        <v>0</v>
      </c>
      <c r="BO26" s="123" t="s">
        <v>201</v>
      </c>
      <c r="BP26" s="124">
        <f>INDEX('PROGRESS SCHEDULE'!AD$35:AD$36,1)</f>
        <v>0</v>
      </c>
      <c r="BR26" s="123" t="s">
        <v>201</v>
      </c>
      <c r="BS26" s="124">
        <f>SUM('PROGRESS SCHEDULE'!$L$37:AC$37)</f>
        <v>0</v>
      </c>
      <c r="BT26" s="123" t="s">
        <v>201</v>
      </c>
      <c r="BU26" s="124">
        <f>INDEX('PROGRESS SCHEDULE'!AD$37:AD$38,1)</f>
        <v>0</v>
      </c>
      <c r="BW26" s="123" t="s">
        <v>201</v>
      </c>
      <c r="BX26" s="124">
        <f>SUM('PROGRESS SCHEDULE'!$L$39:AC$39)</f>
        <v>0</v>
      </c>
      <c r="BY26" s="123" t="s">
        <v>201</v>
      </c>
      <c r="BZ26" s="124">
        <f>INDEX('PROGRESS SCHEDULE'!AD$39:AD$40,1)</f>
        <v>0</v>
      </c>
      <c r="CB26" s="123" t="s">
        <v>201</v>
      </c>
      <c r="CC26" s="124">
        <f>SUM('PROGRESS SCHEDULE'!$L$41:AC$41)</f>
        <v>0</v>
      </c>
      <c r="CD26" s="123" t="s">
        <v>201</v>
      </c>
      <c r="CE26" s="124">
        <f>INDEX('PROGRESS SCHEDULE'!AD$41:AD$42,1)</f>
        <v>0</v>
      </c>
      <c r="CG26" s="123" t="s">
        <v>201</v>
      </c>
      <c r="CH26" s="124">
        <f>SUM('PROGRESS SCHEDULE'!$L$43:AC$43)</f>
        <v>0</v>
      </c>
      <c r="CI26" s="123" t="s">
        <v>201</v>
      </c>
      <c r="CJ26" s="124">
        <f>INDEX('PROGRESS SCHEDULE'!AD$43:AD$44,1)</f>
        <v>0</v>
      </c>
      <c r="CL26" s="123" t="s">
        <v>201</v>
      </c>
      <c r="CM26" s="124">
        <f>SUM('PROGRESS SCHEDULE'!$L$45:AC$45)</f>
        <v>0</v>
      </c>
      <c r="CN26" s="123" t="s">
        <v>201</v>
      </c>
      <c r="CO26" s="124">
        <f>INDEX('PROGRESS SCHEDULE'!AD$45:AD$46,1)</f>
        <v>0</v>
      </c>
      <c r="CQ26" s="123" t="s">
        <v>201</v>
      </c>
      <c r="CR26" s="124">
        <f>SUM('PROGRESS SCHEDULE'!$L$47:AC$47)</f>
        <v>0</v>
      </c>
      <c r="CS26" s="123" t="s">
        <v>201</v>
      </c>
      <c r="CT26" s="124">
        <f>INDEX('PROGRESS SCHEDULE'!AD$47:AD$48,1)</f>
        <v>0</v>
      </c>
      <c r="CV26" s="123" t="s">
        <v>201</v>
      </c>
      <c r="CW26" s="124">
        <f>SUM('PROGRESS SCHEDULE'!$L$49:AC$49)</f>
        <v>0</v>
      </c>
      <c r="CX26" s="123" t="s">
        <v>201</v>
      </c>
      <c r="CY26" s="124">
        <f>INDEX('PROGRESS SCHEDULE'!AD$49:AD$50,1)</f>
        <v>0</v>
      </c>
      <c r="DA26" s="123" t="s">
        <v>201</v>
      </c>
      <c r="DB26" s="124">
        <f>SUM('PROGRESS SCHEDULE'!$L$51:AC$51)</f>
        <v>0</v>
      </c>
      <c r="DC26" s="123" t="s">
        <v>201</v>
      </c>
      <c r="DD26" s="124">
        <f>INDEX('PROGRESS SCHEDULE'!AD$51:AD$52,1)</f>
        <v>0</v>
      </c>
      <c r="DF26" s="123" t="s">
        <v>201</v>
      </c>
      <c r="DG26" s="124">
        <f>SUM('PROGRESS SCHEDULE'!$L$53:AC$53)</f>
        <v>0</v>
      </c>
      <c r="DH26" s="123" t="s">
        <v>201</v>
      </c>
      <c r="DI26" s="124">
        <f>INDEX('PROGRESS SCHEDULE'!AD$53:AD$54,1)</f>
        <v>0</v>
      </c>
      <c r="DK26" s="123" t="s">
        <v>201</v>
      </c>
      <c r="DL26" s="124">
        <f>SUM('PROGRESS SCHEDULE'!$L$55:AC$55)</f>
        <v>0</v>
      </c>
      <c r="DM26" s="123" t="s">
        <v>201</v>
      </c>
      <c r="DN26" s="124">
        <f>INDEX('PROGRESS SCHEDULE'!AD$55:AD$56,1)</f>
        <v>0</v>
      </c>
      <c r="DP26" s="123" t="s">
        <v>201</v>
      </c>
      <c r="DQ26" s="124">
        <f>SUM('PROGRESS SCHEDULE'!$L$57:AC$57)</f>
        <v>0</v>
      </c>
      <c r="DR26" s="123" t="s">
        <v>201</v>
      </c>
      <c r="DS26" s="124">
        <f>INDEX('PROGRESS SCHEDULE'!AD$57:AD$58,1)</f>
        <v>0</v>
      </c>
      <c r="DU26" s="123" t="s">
        <v>201</v>
      </c>
      <c r="DV26" s="124">
        <f>SUM('PROGRESS SCHEDULE'!$L$59:AC$59)</f>
        <v>0</v>
      </c>
      <c r="DW26" s="123" t="s">
        <v>201</v>
      </c>
      <c r="DX26" s="124">
        <f>INDEX('PROGRESS SCHEDULE'!AD$59:AD$60,1)</f>
        <v>0</v>
      </c>
      <c r="DZ26" s="123" t="s">
        <v>201</v>
      </c>
      <c r="EA26" s="124">
        <f>SUM('PROGRESS SCHEDULE'!$L$61:AC$61)</f>
        <v>0</v>
      </c>
      <c r="EB26" s="123" t="s">
        <v>201</v>
      </c>
      <c r="EC26" s="124">
        <f>INDEX('PROGRESS SCHEDULE'!AD$61:AD$62,1)</f>
        <v>0</v>
      </c>
      <c r="EE26" s="123" t="s">
        <v>201</v>
      </c>
      <c r="EF26" s="124">
        <f>SUM('PROGRESS SCHEDULE'!$L$63:AC$63)</f>
        <v>0</v>
      </c>
      <c r="EG26" s="123" t="s">
        <v>201</v>
      </c>
      <c r="EH26" s="124">
        <f>INDEX('PROGRESS SCHEDULE'!AD$63:AD$64,1)</f>
        <v>0</v>
      </c>
      <c r="EJ26" s="123" t="s">
        <v>201</v>
      </c>
      <c r="EK26" s="124">
        <f>SUM('PROGRESS SCHEDULE'!$L$65:AC$65)</f>
        <v>0</v>
      </c>
      <c r="EL26" s="123" t="s">
        <v>201</v>
      </c>
      <c r="EM26" s="124">
        <f>INDEX('PROGRESS SCHEDULE'!AD$65:AD$66,1)</f>
        <v>0</v>
      </c>
      <c r="EO26" s="123" t="s">
        <v>201</v>
      </c>
      <c r="EP26" s="124">
        <f>SUM('PROGRESS SCHEDULE'!$L$67:AC$67)</f>
        <v>0</v>
      </c>
      <c r="EQ26" s="123" t="s">
        <v>201</v>
      </c>
      <c r="ER26" s="124">
        <f>INDEX('PROGRESS SCHEDULE'!AD$67:AD$68,1)</f>
        <v>0</v>
      </c>
      <c r="ET26" s="123" t="s">
        <v>201</v>
      </c>
      <c r="EU26" s="124">
        <f>SUM('PROGRESS SCHEDULE'!$L$69:AC$69)</f>
        <v>0</v>
      </c>
      <c r="EV26" s="123" t="s">
        <v>201</v>
      </c>
      <c r="EW26" s="124">
        <f>INDEX('PROGRESS SCHEDULE'!AD$69:AD$70,1)</f>
        <v>0</v>
      </c>
      <c r="EY26" s="123" t="s">
        <v>201</v>
      </c>
      <c r="EZ26" s="124">
        <f>SUM('PROGRESS SCHEDULE'!$L$71:AC$71)</f>
        <v>0</v>
      </c>
      <c r="FA26" s="123" t="s">
        <v>201</v>
      </c>
      <c r="FB26" s="124">
        <f>INDEX('PROGRESS SCHEDULE'!AD$71:AD$72,1)</f>
        <v>0</v>
      </c>
      <c r="FD26" s="123" t="s">
        <v>201</v>
      </c>
      <c r="FE26" s="124">
        <f>SUM('PROGRESS SCHEDULE'!$L$73:AC$73)</f>
        <v>0</v>
      </c>
      <c r="FF26" s="123" t="s">
        <v>201</v>
      </c>
      <c r="FG26" s="124">
        <f>INDEX('PROGRESS SCHEDULE'!AD$73:AD$74,1)</f>
        <v>0</v>
      </c>
      <c r="FI26" s="123" t="s">
        <v>201</v>
      </c>
      <c r="FJ26" s="124">
        <f>SUM('PROGRESS SCHEDULE'!$L$75:AC$75)</f>
        <v>0</v>
      </c>
      <c r="FK26" s="123" t="s">
        <v>201</v>
      </c>
      <c r="FL26" s="124">
        <f>INDEX('PROGRESS SCHEDULE'!AD$75:AD$76,1)</f>
        <v>0</v>
      </c>
      <c r="FN26" s="123" t="s">
        <v>201</v>
      </c>
      <c r="FO26" s="124">
        <f>SUM('PROGRESS SCHEDULE'!$L$77:AC$77)</f>
        <v>0</v>
      </c>
      <c r="FP26" s="123" t="s">
        <v>201</v>
      </c>
      <c r="FQ26" s="124">
        <f>INDEX('PROGRESS SCHEDULE'!AD$77:AD$78,1)</f>
        <v>0</v>
      </c>
      <c r="FS26" s="123" t="s">
        <v>201</v>
      </c>
      <c r="FT26" s="124">
        <f>SUM('PROGRESS SCHEDULE'!$L$79:AC$79)</f>
        <v>0</v>
      </c>
      <c r="FU26" s="123" t="s">
        <v>201</v>
      </c>
      <c r="FV26" s="124">
        <f>INDEX('PROGRESS SCHEDULE'!AD$79:AD$80,1)</f>
        <v>0</v>
      </c>
      <c r="FX26" s="123" t="s">
        <v>201</v>
      </c>
      <c r="FY26" s="124">
        <f>SUM('PROGRESS SCHEDULE'!$L$81:AC$81)</f>
        <v>0</v>
      </c>
      <c r="FZ26" s="123" t="s">
        <v>201</v>
      </c>
      <c r="GA26" s="124">
        <f>INDEX('PROGRESS SCHEDULE'!AD$81:AD$82,1)</f>
        <v>0</v>
      </c>
      <c r="GC26" s="123" t="s">
        <v>201</v>
      </c>
      <c r="GD26" s="124">
        <f>SUM('PROGRESS SCHEDULE'!$L$83:AC$83)</f>
        <v>0</v>
      </c>
      <c r="GE26" s="123" t="s">
        <v>201</v>
      </c>
      <c r="GF26" s="124">
        <f>INDEX('PROGRESS SCHEDULE'!AD$83:AD$84,1)</f>
        <v>0</v>
      </c>
      <c r="GH26" s="123" t="s">
        <v>201</v>
      </c>
      <c r="GI26" s="124">
        <f>SUM('PROGRESS SCHEDULE'!$L$85:AC$85)</f>
        <v>0</v>
      </c>
      <c r="GJ26" s="123" t="s">
        <v>201</v>
      </c>
      <c r="GK26" s="124">
        <f>INDEX('PROGRESS SCHEDULE'!AD$85:AD$86,1)</f>
        <v>0</v>
      </c>
      <c r="GM26" s="123" t="s">
        <v>201</v>
      </c>
      <c r="GN26" s="124">
        <f>SUM('PROGRESS SCHEDULE'!$L$87:AC$87)</f>
        <v>0</v>
      </c>
      <c r="GO26" s="123" t="s">
        <v>201</v>
      </c>
      <c r="GP26" s="124">
        <f>INDEX('PROGRESS SCHEDULE'!AD$87:AD$88,1)</f>
        <v>0</v>
      </c>
      <c r="GR26" s="123" t="s">
        <v>201</v>
      </c>
      <c r="GS26" s="124">
        <f>SUM('PROGRESS SCHEDULE'!$L$89:AC$89)</f>
        <v>0</v>
      </c>
      <c r="GT26" s="123" t="s">
        <v>201</v>
      </c>
      <c r="GU26" s="124">
        <f>INDEX('PROGRESS SCHEDULE'!AD$89:AD$90,1)</f>
        <v>0</v>
      </c>
      <c r="GW26" s="123" t="s">
        <v>201</v>
      </c>
      <c r="GX26" s="124">
        <f>SUM('PROGRESS SCHEDULE'!$L$91:AC$91)</f>
        <v>0</v>
      </c>
      <c r="GY26" s="123" t="s">
        <v>201</v>
      </c>
      <c r="GZ26" s="124">
        <f>INDEX('PROGRESS SCHEDULE'!AD$91:AD$92,1)</f>
        <v>0</v>
      </c>
      <c r="HB26" s="123" t="s">
        <v>201</v>
      </c>
      <c r="HC26" s="124">
        <f>SUM('PROGRESS SCHEDULE'!$L$93:AC$93)</f>
        <v>0</v>
      </c>
      <c r="HD26" s="123" t="s">
        <v>201</v>
      </c>
      <c r="HE26" s="124">
        <f>INDEX('PROGRESS SCHEDULE'!AD$93:AD$94,1)</f>
        <v>0</v>
      </c>
      <c r="HG26" s="123" t="s">
        <v>201</v>
      </c>
      <c r="HH26" s="124">
        <f>SUM('PROGRESS SCHEDULE'!$L$95:AC$95)</f>
        <v>0</v>
      </c>
      <c r="HI26" s="123" t="s">
        <v>201</v>
      </c>
      <c r="HJ26" s="124">
        <f>INDEX('PROGRESS SCHEDULE'!AD$95:AD$96,1)</f>
        <v>0</v>
      </c>
    </row>
    <row r="27" spans="1:218" ht="13" x14ac:dyDescent="0.3">
      <c r="A27" s="125">
        <v>19</v>
      </c>
      <c r="B27" s="407">
        <f>'WORK SHEET'!B37</f>
        <v>0</v>
      </c>
      <c r="C27" s="242"/>
      <c r="D27" s="242"/>
      <c r="E27" s="242"/>
      <c r="F27" s="242"/>
      <c r="G27" s="408"/>
      <c r="H27" s="126" t="e">
        <f>'WORK SHEET'!H37</f>
        <v>#DIV/0!</v>
      </c>
      <c r="I27" s="127">
        <f>VLOOKUP($M$3,DA8:DB49,2,FALSE)</f>
        <v>0</v>
      </c>
      <c r="J27" s="127">
        <f>VLOOKUP($M$3,DC8:DD49,2,FALSE)</f>
        <v>0</v>
      </c>
      <c r="K27" s="128">
        <f t="shared" si="0"/>
        <v>0</v>
      </c>
      <c r="L27" s="163"/>
      <c r="M27" s="163"/>
      <c r="O27" s="123" t="s">
        <v>202</v>
      </c>
      <c r="P27" s="124">
        <f>SUM('PROGRESS SCHEDULE'!$L$15:AD$15)</f>
        <v>0</v>
      </c>
      <c r="Q27" s="123" t="s">
        <v>202</v>
      </c>
      <c r="R27" s="124">
        <f>INDEX('PROGRESS SCHEDULE'!AE$15:AE$16,1)</f>
        <v>0</v>
      </c>
      <c r="T27" s="123" t="s">
        <v>202</v>
      </c>
      <c r="U27" s="124">
        <f>SUM('PROGRESS SCHEDULE'!$L$17:AD$17)</f>
        <v>0</v>
      </c>
      <c r="V27" s="123" t="s">
        <v>202</v>
      </c>
      <c r="W27" s="124">
        <f>INDEX('PROGRESS SCHEDULE'!AE$17:AE$18,1)</f>
        <v>0</v>
      </c>
      <c r="Y27" s="123" t="s">
        <v>202</v>
      </c>
      <c r="Z27" s="124">
        <f>SUM('PROGRESS SCHEDULE'!$L$19:AD$19)</f>
        <v>0</v>
      </c>
      <c r="AA27" s="123" t="s">
        <v>202</v>
      </c>
      <c r="AB27" s="124">
        <f>INDEX('PROGRESS SCHEDULE'!AE$19:AE$20,1)</f>
        <v>0</v>
      </c>
      <c r="AD27" s="123" t="s">
        <v>202</v>
      </c>
      <c r="AE27" s="124">
        <f>SUM('PROGRESS SCHEDULE'!$L$21:AD$21)</f>
        <v>0</v>
      </c>
      <c r="AF27" s="123" t="s">
        <v>202</v>
      </c>
      <c r="AG27" s="124">
        <f>INDEX('PROGRESS SCHEDULE'!AE$21:AE$22,1)</f>
        <v>0</v>
      </c>
      <c r="AI27" s="123" t="s">
        <v>202</v>
      </c>
      <c r="AJ27" s="124">
        <f>SUM('PROGRESS SCHEDULE'!$L$23:AD$23)</f>
        <v>0</v>
      </c>
      <c r="AK27" s="123" t="s">
        <v>202</v>
      </c>
      <c r="AL27" s="124">
        <f>INDEX('PROGRESS SCHEDULE'!AE$23:AE$24,1)</f>
        <v>0</v>
      </c>
      <c r="AN27" s="123" t="s">
        <v>202</v>
      </c>
      <c r="AO27" s="124">
        <f>SUM('PROGRESS SCHEDULE'!$L$25:AD$25)</f>
        <v>0</v>
      </c>
      <c r="AP27" s="123" t="s">
        <v>202</v>
      </c>
      <c r="AQ27" s="124">
        <f>INDEX('PROGRESS SCHEDULE'!AE$25:AE$26,1)</f>
        <v>0</v>
      </c>
      <c r="AS27" s="123" t="s">
        <v>202</v>
      </c>
      <c r="AT27" s="124">
        <f>SUM('PROGRESS SCHEDULE'!$L$27:AD$27)</f>
        <v>0</v>
      </c>
      <c r="AU27" s="123" t="s">
        <v>202</v>
      </c>
      <c r="AV27" s="124">
        <f>INDEX('PROGRESS SCHEDULE'!AE$27:AE$28,1)</f>
        <v>0</v>
      </c>
      <c r="AX27" s="123" t="s">
        <v>202</v>
      </c>
      <c r="AY27" s="124">
        <f>SUM('PROGRESS SCHEDULE'!$L$29:AD$29)</f>
        <v>0</v>
      </c>
      <c r="AZ27" s="123" t="s">
        <v>202</v>
      </c>
      <c r="BA27" s="124">
        <f>INDEX('PROGRESS SCHEDULE'!AE$29:AE$30,1)</f>
        <v>0</v>
      </c>
      <c r="BC27" s="123" t="s">
        <v>202</v>
      </c>
      <c r="BD27" s="124">
        <f>SUM('PROGRESS SCHEDULE'!$L$31:AD$31)</f>
        <v>0</v>
      </c>
      <c r="BE27" s="123" t="s">
        <v>202</v>
      </c>
      <c r="BF27" s="124">
        <f>INDEX('PROGRESS SCHEDULE'!AE$31:AE$32,1)</f>
        <v>0</v>
      </c>
      <c r="BH27" s="123" t="s">
        <v>202</v>
      </c>
      <c r="BI27" s="124">
        <f>SUM('PROGRESS SCHEDULE'!$L$33:AD$33)</f>
        <v>0</v>
      </c>
      <c r="BJ27" s="123" t="s">
        <v>202</v>
      </c>
      <c r="BK27" s="124">
        <f>INDEX('PROGRESS SCHEDULE'!AE$33:AE$34,1)</f>
        <v>0</v>
      </c>
      <c r="BM27" s="123" t="s">
        <v>202</v>
      </c>
      <c r="BN27" s="124">
        <f>SUM('PROGRESS SCHEDULE'!$L$35:AD$35)</f>
        <v>0</v>
      </c>
      <c r="BO27" s="123" t="s">
        <v>202</v>
      </c>
      <c r="BP27" s="124">
        <f>INDEX('PROGRESS SCHEDULE'!AE$35:AE$36,1)</f>
        <v>0</v>
      </c>
      <c r="BR27" s="123" t="s">
        <v>202</v>
      </c>
      <c r="BS27" s="124">
        <f>SUM('PROGRESS SCHEDULE'!$L$37:AD$37)</f>
        <v>0</v>
      </c>
      <c r="BT27" s="123" t="s">
        <v>202</v>
      </c>
      <c r="BU27" s="124">
        <f>INDEX('PROGRESS SCHEDULE'!AE$37:AE$38,1)</f>
        <v>0</v>
      </c>
      <c r="BW27" s="123" t="s">
        <v>202</v>
      </c>
      <c r="BX27" s="124">
        <f>SUM('PROGRESS SCHEDULE'!$L$39:AD$39)</f>
        <v>0</v>
      </c>
      <c r="BY27" s="123" t="s">
        <v>202</v>
      </c>
      <c r="BZ27" s="124">
        <f>INDEX('PROGRESS SCHEDULE'!AE$39:AE$40,1)</f>
        <v>0</v>
      </c>
      <c r="CB27" s="123" t="s">
        <v>202</v>
      </c>
      <c r="CC27" s="124">
        <f>SUM('PROGRESS SCHEDULE'!$L$41:AD$41)</f>
        <v>0</v>
      </c>
      <c r="CD27" s="123" t="s">
        <v>202</v>
      </c>
      <c r="CE27" s="124">
        <f>INDEX('PROGRESS SCHEDULE'!AE$41:AE$42,1)</f>
        <v>0</v>
      </c>
      <c r="CG27" s="123" t="s">
        <v>202</v>
      </c>
      <c r="CH27" s="124">
        <f>SUM('PROGRESS SCHEDULE'!$L$43:AD$43)</f>
        <v>0</v>
      </c>
      <c r="CI27" s="123" t="s">
        <v>202</v>
      </c>
      <c r="CJ27" s="124">
        <f>INDEX('PROGRESS SCHEDULE'!AE$43:AE$44,1)</f>
        <v>0</v>
      </c>
      <c r="CL27" s="123" t="s">
        <v>202</v>
      </c>
      <c r="CM27" s="124">
        <f>SUM('PROGRESS SCHEDULE'!$L$45:AD$45)</f>
        <v>0</v>
      </c>
      <c r="CN27" s="123" t="s">
        <v>202</v>
      </c>
      <c r="CO27" s="124">
        <f>INDEX('PROGRESS SCHEDULE'!AE$45:AE$46,1)</f>
        <v>0</v>
      </c>
      <c r="CQ27" s="123" t="s">
        <v>202</v>
      </c>
      <c r="CR27" s="124">
        <f>SUM('PROGRESS SCHEDULE'!$L$47:AD$47)</f>
        <v>0</v>
      </c>
      <c r="CS27" s="123" t="s">
        <v>202</v>
      </c>
      <c r="CT27" s="124">
        <f>INDEX('PROGRESS SCHEDULE'!AE$47:AE$48,1)</f>
        <v>0</v>
      </c>
      <c r="CV27" s="123" t="s">
        <v>202</v>
      </c>
      <c r="CW27" s="124">
        <f>SUM('PROGRESS SCHEDULE'!$L$49:AD$49)</f>
        <v>0</v>
      </c>
      <c r="CX27" s="123" t="s">
        <v>202</v>
      </c>
      <c r="CY27" s="124">
        <f>INDEX('PROGRESS SCHEDULE'!AE$49:AE$50,1)</f>
        <v>0</v>
      </c>
      <c r="DA27" s="123" t="s">
        <v>202</v>
      </c>
      <c r="DB27" s="124">
        <f>SUM('PROGRESS SCHEDULE'!$L$51:AD$51)</f>
        <v>0</v>
      </c>
      <c r="DC27" s="123" t="s">
        <v>202</v>
      </c>
      <c r="DD27" s="124">
        <f>INDEX('PROGRESS SCHEDULE'!AE$51:AE$52,1)</f>
        <v>0</v>
      </c>
      <c r="DF27" s="123" t="s">
        <v>202</v>
      </c>
      <c r="DG27" s="124">
        <f>SUM('PROGRESS SCHEDULE'!$L$53:AD$53)</f>
        <v>0</v>
      </c>
      <c r="DH27" s="123" t="s">
        <v>202</v>
      </c>
      <c r="DI27" s="124">
        <f>INDEX('PROGRESS SCHEDULE'!AE$53:AE$54,1)</f>
        <v>0</v>
      </c>
      <c r="DK27" s="123" t="s">
        <v>202</v>
      </c>
      <c r="DL27" s="124">
        <f>SUM('PROGRESS SCHEDULE'!$L$55:AD$55)</f>
        <v>0</v>
      </c>
      <c r="DM27" s="123" t="s">
        <v>202</v>
      </c>
      <c r="DN27" s="124">
        <f>INDEX('PROGRESS SCHEDULE'!AE$55:AE$56,1)</f>
        <v>0</v>
      </c>
      <c r="DP27" s="123" t="s">
        <v>202</v>
      </c>
      <c r="DQ27" s="124">
        <f>SUM('PROGRESS SCHEDULE'!$L$57:AD$57)</f>
        <v>0</v>
      </c>
      <c r="DR27" s="123" t="s">
        <v>202</v>
      </c>
      <c r="DS27" s="124">
        <f>INDEX('PROGRESS SCHEDULE'!AE$57:AE$58,1)</f>
        <v>0</v>
      </c>
      <c r="DU27" s="123" t="s">
        <v>202</v>
      </c>
      <c r="DV27" s="124">
        <f>SUM('PROGRESS SCHEDULE'!$L$59:AD$59)</f>
        <v>0</v>
      </c>
      <c r="DW27" s="123" t="s">
        <v>202</v>
      </c>
      <c r="DX27" s="124">
        <f>INDEX('PROGRESS SCHEDULE'!AE$59:AE$60,1)</f>
        <v>0</v>
      </c>
      <c r="DZ27" s="123" t="s">
        <v>202</v>
      </c>
      <c r="EA27" s="124">
        <f>SUM('PROGRESS SCHEDULE'!$L$61:AD$61)</f>
        <v>0</v>
      </c>
      <c r="EB27" s="123" t="s">
        <v>202</v>
      </c>
      <c r="EC27" s="124">
        <f>INDEX('PROGRESS SCHEDULE'!AE$61:AE$62,1)</f>
        <v>0</v>
      </c>
      <c r="EE27" s="123" t="s">
        <v>202</v>
      </c>
      <c r="EF27" s="124">
        <f>SUM('PROGRESS SCHEDULE'!$L$63:AD$63)</f>
        <v>0</v>
      </c>
      <c r="EG27" s="123" t="s">
        <v>202</v>
      </c>
      <c r="EH27" s="124">
        <f>INDEX('PROGRESS SCHEDULE'!AE$63:AE$64,1)</f>
        <v>0</v>
      </c>
      <c r="EJ27" s="123" t="s">
        <v>202</v>
      </c>
      <c r="EK27" s="124">
        <f>SUM('PROGRESS SCHEDULE'!$L$65:AD$65)</f>
        <v>0</v>
      </c>
      <c r="EL27" s="123" t="s">
        <v>202</v>
      </c>
      <c r="EM27" s="124">
        <f>INDEX('PROGRESS SCHEDULE'!AE$65:AE$66,1)</f>
        <v>0</v>
      </c>
      <c r="EO27" s="123" t="s">
        <v>202</v>
      </c>
      <c r="EP27" s="124">
        <f>SUM('PROGRESS SCHEDULE'!$L$67:AD$67)</f>
        <v>0</v>
      </c>
      <c r="EQ27" s="123" t="s">
        <v>202</v>
      </c>
      <c r="ER27" s="124">
        <f>INDEX('PROGRESS SCHEDULE'!AE$67:AE$68,1)</f>
        <v>0</v>
      </c>
      <c r="ET27" s="123" t="s">
        <v>202</v>
      </c>
      <c r="EU27" s="124">
        <f>SUM('PROGRESS SCHEDULE'!$L$69:AD$69)</f>
        <v>0</v>
      </c>
      <c r="EV27" s="123" t="s">
        <v>202</v>
      </c>
      <c r="EW27" s="124">
        <f>INDEX('PROGRESS SCHEDULE'!AE$69:AE$70,1)</f>
        <v>0</v>
      </c>
      <c r="EY27" s="123" t="s">
        <v>202</v>
      </c>
      <c r="EZ27" s="124">
        <f>SUM('PROGRESS SCHEDULE'!$L$71:AD$71)</f>
        <v>0</v>
      </c>
      <c r="FA27" s="123" t="s">
        <v>202</v>
      </c>
      <c r="FB27" s="124">
        <f>INDEX('PROGRESS SCHEDULE'!AE$71:AE$72,1)</f>
        <v>0</v>
      </c>
      <c r="FD27" s="123" t="s">
        <v>202</v>
      </c>
      <c r="FE27" s="124">
        <f>SUM('PROGRESS SCHEDULE'!$L$73:AD$73)</f>
        <v>0</v>
      </c>
      <c r="FF27" s="123" t="s">
        <v>202</v>
      </c>
      <c r="FG27" s="124">
        <f>INDEX('PROGRESS SCHEDULE'!AE$73:AE$74,1)</f>
        <v>0</v>
      </c>
      <c r="FI27" s="123" t="s">
        <v>202</v>
      </c>
      <c r="FJ27" s="124">
        <f>SUM('PROGRESS SCHEDULE'!$L$75:AD$75)</f>
        <v>0</v>
      </c>
      <c r="FK27" s="123" t="s">
        <v>202</v>
      </c>
      <c r="FL27" s="124">
        <f>INDEX('PROGRESS SCHEDULE'!AE$75:AE$76,1)</f>
        <v>0</v>
      </c>
      <c r="FN27" s="123" t="s">
        <v>202</v>
      </c>
      <c r="FO27" s="124">
        <f>SUM('PROGRESS SCHEDULE'!$L$77:AD$77)</f>
        <v>0</v>
      </c>
      <c r="FP27" s="123" t="s">
        <v>202</v>
      </c>
      <c r="FQ27" s="124">
        <f>INDEX('PROGRESS SCHEDULE'!AE$77:AE$78,1)</f>
        <v>0</v>
      </c>
      <c r="FS27" s="123" t="s">
        <v>202</v>
      </c>
      <c r="FT27" s="124">
        <f>SUM('PROGRESS SCHEDULE'!$L$79:AD$79)</f>
        <v>0</v>
      </c>
      <c r="FU27" s="123" t="s">
        <v>202</v>
      </c>
      <c r="FV27" s="124">
        <f>INDEX('PROGRESS SCHEDULE'!AE$79:AE$80,1)</f>
        <v>0</v>
      </c>
      <c r="FX27" s="123" t="s">
        <v>202</v>
      </c>
      <c r="FY27" s="124">
        <f>SUM('PROGRESS SCHEDULE'!$L$81:AD$81)</f>
        <v>0</v>
      </c>
      <c r="FZ27" s="123" t="s">
        <v>202</v>
      </c>
      <c r="GA27" s="124">
        <f>INDEX('PROGRESS SCHEDULE'!AE$81:AE$82,1)</f>
        <v>0</v>
      </c>
      <c r="GC27" s="123" t="s">
        <v>202</v>
      </c>
      <c r="GD27" s="124">
        <f>SUM('PROGRESS SCHEDULE'!$L$83:AD$83)</f>
        <v>0</v>
      </c>
      <c r="GE27" s="123" t="s">
        <v>202</v>
      </c>
      <c r="GF27" s="124">
        <f>INDEX('PROGRESS SCHEDULE'!AE$83:AE$84,1)</f>
        <v>0</v>
      </c>
      <c r="GH27" s="123" t="s">
        <v>202</v>
      </c>
      <c r="GI27" s="124">
        <f>SUM('PROGRESS SCHEDULE'!$L$85:AD$85)</f>
        <v>0</v>
      </c>
      <c r="GJ27" s="123" t="s">
        <v>202</v>
      </c>
      <c r="GK27" s="124">
        <f>INDEX('PROGRESS SCHEDULE'!AE$85:AE$86,1)</f>
        <v>0</v>
      </c>
      <c r="GM27" s="123" t="s">
        <v>202</v>
      </c>
      <c r="GN27" s="124">
        <f>SUM('PROGRESS SCHEDULE'!$L$87:AD$87)</f>
        <v>0</v>
      </c>
      <c r="GO27" s="123" t="s">
        <v>202</v>
      </c>
      <c r="GP27" s="124">
        <f>INDEX('PROGRESS SCHEDULE'!AE$87:AE$88,1)</f>
        <v>0</v>
      </c>
      <c r="GR27" s="123" t="s">
        <v>202</v>
      </c>
      <c r="GS27" s="124">
        <f>SUM('PROGRESS SCHEDULE'!$L$89:AD$89)</f>
        <v>0</v>
      </c>
      <c r="GT27" s="123" t="s">
        <v>202</v>
      </c>
      <c r="GU27" s="124">
        <f>INDEX('PROGRESS SCHEDULE'!AE$89:AE$90,1)</f>
        <v>0</v>
      </c>
      <c r="GW27" s="123" t="s">
        <v>202</v>
      </c>
      <c r="GX27" s="124">
        <f>SUM('PROGRESS SCHEDULE'!$L$91:AD$91)</f>
        <v>0</v>
      </c>
      <c r="GY27" s="123" t="s">
        <v>202</v>
      </c>
      <c r="GZ27" s="124">
        <f>INDEX('PROGRESS SCHEDULE'!AE$91:AE$92,1)</f>
        <v>0</v>
      </c>
      <c r="HB27" s="123" t="s">
        <v>202</v>
      </c>
      <c r="HC27" s="124">
        <f>SUM('PROGRESS SCHEDULE'!$L$93:AD$93)</f>
        <v>0</v>
      </c>
      <c r="HD27" s="123" t="s">
        <v>202</v>
      </c>
      <c r="HE27" s="124">
        <f>INDEX('PROGRESS SCHEDULE'!AE$93:AE$94,1)</f>
        <v>0</v>
      </c>
      <c r="HG27" s="123" t="s">
        <v>202</v>
      </c>
      <c r="HH27" s="124">
        <f>SUM('PROGRESS SCHEDULE'!$L$95:AD$95)</f>
        <v>0</v>
      </c>
      <c r="HI27" s="123" t="s">
        <v>202</v>
      </c>
      <c r="HJ27" s="124">
        <f>INDEX('PROGRESS SCHEDULE'!AE$95:AE$96,1)</f>
        <v>0</v>
      </c>
    </row>
    <row r="28" spans="1:218" ht="13" x14ac:dyDescent="0.3">
      <c r="A28" s="125">
        <v>20</v>
      </c>
      <c r="B28" s="407">
        <f>'WORK SHEET'!B38</f>
        <v>0</v>
      </c>
      <c r="C28" s="242"/>
      <c r="D28" s="242"/>
      <c r="E28" s="242"/>
      <c r="F28" s="242"/>
      <c r="G28" s="408"/>
      <c r="H28" s="126" t="e">
        <f>'WORK SHEET'!H38</f>
        <v>#DIV/0!</v>
      </c>
      <c r="I28" s="127">
        <f>VLOOKUP($M$3,DF8:DG49,2,FALSE)</f>
        <v>0</v>
      </c>
      <c r="J28" s="127">
        <f>VLOOKUP($M$3,DH8:DI49,2,FALSE)</f>
        <v>0</v>
      </c>
      <c r="K28" s="128">
        <f t="shared" si="0"/>
        <v>0</v>
      </c>
      <c r="L28" s="163"/>
      <c r="M28" s="163"/>
      <c r="O28" s="123" t="s">
        <v>203</v>
      </c>
      <c r="P28" s="124">
        <f>SUM('PROGRESS SCHEDULE'!$L$15:AE$15)</f>
        <v>0</v>
      </c>
      <c r="Q28" s="123" t="s">
        <v>203</v>
      </c>
      <c r="R28" s="124">
        <f>INDEX('PROGRESS SCHEDULE'!AF$15:AF$16,1)</f>
        <v>0</v>
      </c>
      <c r="T28" s="123" t="s">
        <v>203</v>
      </c>
      <c r="U28" s="124">
        <f>SUM('PROGRESS SCHEDULE'!$L$17:AE$17)</f>
        <v>0</v>
      </c>
      <c r="V28" s="123" t="s">
        <v>203</v>
      </c>
      <c r="W28" s="124">
        <f>INDEX('PROGRESS SCHEDULE'!AF$17:AF$18,1)</f>
        <v>0</v>
      </c>
      <c r="Y28" s="123" t="s">
        <v>203</v>
      </c>
      <c r="Z28" s="124">
        <f>SUM('PROGRESS SCHEDULE'!$L$19:AE$19)</f>
        <v>0</v>
      </c>
      <c r="AA28" s="123" t="s">
        <v>203</v>
      </c>
      <c r="AB28" s="124">
        <f>INDEX('PROGRESS SCHEDULE'!AF$19:AF$20,1)</f>
        <v>0</v>
      </c>
      <c r="AD28" s="123" t="s">
        <v>203</v>
      </c>
      <c r="AE28" s="124">
        <f>SUM('PROGRESS SCHEDULE'!$L$21:AE$21)</f>
        <v>0</v>
      </c>
      <c r="AF28" s="123" t="s">
        <v>203</v>
      </c>
      <c r="AG28" s="124">
        <f>INDEX('PROGRESS SCHEDULE'!AF$21:AF$22,1)</f>
        <v>0</v>
      </c>
      <c r="AI28" s="123" t="s">
        <v>203</v>
      </c>
      <c r="AJ28" s="124">
        <f>SUM('PROGRESS SCHEDULE'!$L$23:AE$23)</f>
        <v>0</v>
      </c>
      <c r="AK28" s="123" t="s">
        <v>203</v>
      </c>
      <c r="AL28" s="124">
        <f>INDEX('PROGRESS SCHEDULE'!AF$23:AF$24,1)</f>
        <v>0</v>
      </c>
      <c r="AN28" s="123" t="s">
        <v>203</v>
      </c>
      <c r="AO28" s="124">
        <f>SUM('PROGRESS SCHEDULE'!$L$25:AE$25)</f>
        <v>0</v>
      </c>
      <c r="AP28" s="123" t="s">
        <v>203</v>
      </c>
      <c r="AQ28" s="124">
        <f>INDEX('PROGRESS SCHEDULE'!AF$25:AF$26,1)</f>
        <v>0</v>
      </c>
      <c r="AS28" s="123" t="s">
        <v>203</v>
      </c>
      <c r="AT28" s="124">
        <f>SUM('PROGRESS SCHEDULE'!$L$27:AE$27)</f>
        <v>0</v>
      </c>
      <c r="AU28" s="123" t="s">
        <v>203</v>
      </c>
      <c r="AV28" s="124">
        <f>INDEX('PROGRESS SCHEDULE'!AF$27:AF$28,1)</f>
        <v>0</v>
      </c>
      <c r="AX28" s="123" t="s">
        <v>203</v>
      </c>
      <c r="AY28" s="124">
        <f>SUM('PROGRESS SCHEDULE'!$L$29:AE$29)</f>
        <v>0</v>
      </c>
      <c r="AZ28" s="123" t="s">
        <v>203</v>
      </c>
      <c r="BA28" s="124">
        <f>INDEX('PROGRESS SCHEDULE'!AF$29:AF$30,1)</f>
        <v>0</v>
      </c>
      <c r="BC28" s="123" t="s">
        <v>203</v>
      </c>
      <c r="BD28" s="124">
        <f>SUM('PROGRESS SCHEDULE'!$L$31:AE$31)</f>
        <v>0</v>
      </c>
      <c r="BE28" s="123" t="s">
        <v>203</v>
      </c>
      <c r="BF28" s="124">
        <f>INDEX('PROGRESS SCHEDULE'!AF$31:AF$32,1)</f>
        <v>0</v>
      </c>
      <c r="BH28" s="123" t="s">
        <v>203</v>
      </c>
      <c r="BI28" s="124">
        <f>SUM('PROGRESS SCHEDULE'!$L$33:AE$33)</f>
        <v>0</v>
      </c>
      <c r="BJ28" s="123" t="s">
        <v>203</v>
      </c>
      <c r="BK28" s="124">
        <f>INDEX('PROGRESS SCHEDULE'!AF$33:AF$34,1)</f>
        <v>0</v>
      </c>
      <c r="BM28" s="123" t="s">
        <v>203</v>
      </c>
      <c r="BN28" s="124">
        <f>SUM('PROGRESS SCHEDULE'!$L$35:AE$35)</f>
        <v>0</v>
      </c>
      <c r="BO28" s="123" t="s">
        <v>203</v>
      </c>
      <c r="BP28" s="124">
        <f>INDEX('PROGRESS SCHEDULE'!AF$35:AF$36,1)</f>
        <v>0</v>
      </c>
      <c r="BR28" s="123" t="s">
        <v>203</v>
      </c>
      <c r="BS28" s="124">
        <f>SUM('PROGRESS SCHEDULE'!$L$37:AE$37)</f>
        <v>0</v>
      </c>
      <c r="BT28" s="123" t="s">
        <v>203</v>
      </c>
      <c r="BU28" s="124">
        <f>INDEX('PROGRESS SCHEDULE'!AF$37:AF$38,1)</f>
        <v>0</v>
      </c>
      <c r="BW28" s="123" t="s">
        <v>203</v>
      </c>
      <c r="BX28" s="124">
        <f>SUM('PROGRESS SCHEDULE'!$L$39:AE$39)</f>
        <v>0</v>
      </c>
      <c r="BY28" s="123" t="s">
        <v>203</v>
      </c>
      <c r="BZ28" s="124">
        <f>INDEX('PROGRESS SCHEDULE'!AF$39:AF$40,1)</f>
        <v>0</v>
      </c>
      <c r="CB28" s="123" t="s">
        <v>203</v>
      </c>
      <c r="CC28" s="124">
        <f>SUM('PROGRESS SCHEDULE'!$L$41:AE$41)</f>
        <v>0</v>
      </c>
      <c r="CD28" s="123" t="s">
        <v>203</v>
      </c>
      <c r="CE28" s="124">
        <f>INDEX('PROGRESS SCHEDULE'!AF$41:AF$42,1)</f>
        <v>0</v>
      </c>
      <c r="CG28" s="123" t="s">
        <v>203</v>
      </c>
      <c r="CH28" s="124">
        <f>SUM('PROGRESS SCHEDULE'!$L$43:AE$43)</f>
        <v>0</v>
      </c>
      <c r="CI28" s="123" t="s">
        <v>203</v>
      </c>
      <c r="CJ28" s="124">
        <f>INDEX('PROGRESS SCHEDULE'!AF$43:AF$44,1)</f>
        <v>0</v>
      </c>
      <c r="CL28" s="123" t="s">
        <v>203</v>
      </c>
      <c r="CM28" s="124">
        <f>SUM('PROGRESS SCHEDULE'!$L$45:AE$45)</f>
        <v>0</v>
      </c>
      <c r="CN28" s="123" t="s">
        <v>203</v>
      </c>
      <c r="CO28" s="124">
        <f>INDEX('PROGRESS SCHEDULE'!AF$45:AF$46,1)</f>
        <v>0</v>
      </c>
      <c r="CQ28" s="123" t="s">
        <v>203</v>
      </c>
      <c r="CR28" s="124">
        <f>SUM('PROGRESS SCHEDULE'!$L$47:AE$47)</f>
        <v>0</v>
      </c>
      <c r="CS28" s="123" t="s">
        <v>203</v>
      </c>
      <c r="CT28" s="124">
        <f>INDEX('PROGRESS SCHEDULE'!AF$47:AF$48,1)</f>
        <v>0</v>
      </c>
      <c r="CV28" s="123" t="s">
        <v>203</v>
      </c>
      <c r="CW28" s="124">
        <f>SUM('PROGRESS SCHEDULE'!$L$49:AE$49)</f>
        <v>0</v>
      </c>
      <c r="CX28" s="123" t="s">
        <v>203</v>
      </c>
      <c r="CY28" s="124">
        <f>INDEX('PROGRESS SCHEDULE'!AF$49:AF$50,1)</f>
        <v>0</v>
      </c>
      <c r="DA28" s="123" t="s">
        <v>203</v>
      </c>
      <c r="DB28" s="124">
        <f>SUM('PROGRESS SCHEDULE'!$L$51:AE$51)</f>
        <v>0</v>
      </c>
      <c r="DC28" s="123" t="s">
        <v>203</v>
      </c>
      <c r="DD28" s="124">
        <f>INDEX('PROGRESS SCHEDULE'!AF$51:AF$52,1)</f>
        <v>0</v>
      </c>
      <c r="DF28" s="123" t="s">
        <v>203</v>
      </c>
      <c r="DG28" s="124">
        <f>SUM('PROGRESS SCHEDULE'!$L$53:AE$53)</f>
        <v>0</v>
      </c>
      <c r="DH28" s="123" t="s">
        <v>203</v>
      </c>
      <c r="DI28" s="124">
        <f>INDEX('PROGRESS SCHEDULE'!AF$53:AF$54,1)</f>
        <v>0</v>
      </c>
      <c r="DK28" s="123" t="s">
        <v>203</v>
      </c>
      <c r="DL28" s="124">
        <f>SUM('PROGRESS SCHEDULE'!$L$55:AE$55)</f>
        <v>0</v>
      </c>
      <c r="DM28" s="123" t="s">
        <v>203</v>
      </c>
      <c r="DN28" s="124">
        <f>INDEX('PROGRESS SCHEDULE'!AF$55:AF$56,1)</f>
        <v>0</v>
      </c>
      <c r="DP28" s="123" t="s">
        <v>203</v>
      </c>
      <c r="DQ28" s="124">
        <f>SUM('PROGRESS SCHEDULE'!$L$57:AE$57)</f>
        <v>0</v>
      </c>
      <c r="DR28" s="123" t="s">
        <v>203</v>
      </c>
      <c r="DS28" s="124">
        <f>INDEX('PROGRESS SCHEDULE'!AF$57:AF$58,1)</f>
        <v>0</v>
      </c>
      <c r="DU28" s="123" t="s">
        <v>203</v>
      </c>
      <c r="DV28" s="124">
        <f>SUM('PROGRESS SCHEDULE'!$L$59:AE$59)</f>
        <v>0</v>
      </c>
      <c r="DW28" s="123" t="s">
        <v>203</v>
      </c>
      <c r="DX28" s="124">
        <f>INDEX('PROGRESS SCHEDULE'!AF$59:AF$60,1)</f>
        <v>0</v>
      </c>
      <c r="DZ28" s="123" t="s">
        <v>203</v>
      </c>
      <c r="EA28" s="124">
        <f>SUM('PROGRESS SCHEDULE'!$L$61:AE$61)</f>
        <v>0</v>
      </c>
      <c r="EB28" s="123" t="s">
        <v>203</v>
      </c>
      <c r="EC28" s="124">
        <f>INDEX('PROGRESS SCHEDULE'!AF$61:AF$62,1)</f>
        <v>0</v>
      </c>
      <c r="EE28" s="123" t="s">
        <v>203</v>
      </c>
      <c r="EF28" s="124">
        <f>SUM('PROGRESS SCHEDULE'!$L$63:AE$63)</f>
        <v>0</v>
      </c>
      <c r="EG28" s="123" t="s">
        <v>203</v>
      </c>
      <c r="EH28" s="124">
        <f>INDEX('PROGRESS SCHEDULE'!AF$63:AF$64,1)</f>
        <v>0</v>
      </c>
      <c r="EJ28" s="123" t="s">
        <v>203</v>
      </c>
      <c r="EK28" s="124">
        <f>SUM('PROGRESS SCHEDULE'!$L$65:AE$65)</f>
        <v>0</v>
      </c>
      <c r="EL28" s="123" t="s">
        <v>203</v>
      </c>
      <c r="EM28" s="124">
        <f>INDEX('PROGRESS SCHEDULE'!AF$65:AF$66,1)</f>
        <v>0</v>
      </c>
      <c r="EO28" s="123" t="s">
        <v>203</v>
      </c>
      <c r="EP28" s="124">
        <f>SUM('PROGRESS SCHEDULE'!$L$67:AE$67)</f>
        <v>0</v>
      </c>
      <c r="EQ28" s="123" t="s">
        <v>203</v>
      </c>
      <c r="ER28" s="124">
        <f>INDEX('PROGRESS SCHEDULE'!AF$67:AF$68,1)</f>
        <v>0</v>
      </c>
      <c r="ET28" s="123" t="s">
        <v>203</v>
      </c>
      <c r="EU28" s="124">
        <f>SUM('PROGRESS SCHEDULE'!$L$69:AE$69)</f>
        <v>0</v>
      </c>
      <c r="EV28" s="123" t="s">
        <v>203</v>
      </c>
      <c r="EW28" s="124">
        <f>INDEX('PROGRESS SCHEDULE'!AF$69:AF$70,1)</f>
        <v>0</v>
      </c>
      <c r="EY28" s="123" t="s">
        <v>203</v>
      </c>
      <c r="EZ28" s="124">
        <f>SUM('PROGRESS SCHEDULE'!$L$71:AE$71)</f>
        <v>0</v>
      </c>
      <c r="FA28" s="123" t="s">
        <v>203</v>
      </c>
      <c r="FB28" s="124">
        <f>INDEX('PROGRESS SCHEDULE'!AF$71:AF$72,1)</f>
        <v>0</v>
      </c>
      <c r="FD28" s="123" t="s">
        <v>203</v>
      </c>
      <c r="FE28" s="124">
        <f>SUM('PROGRESS SCHEDULE'!$L$73:AE$73)</f>
        <v>0</v>
      </c>
      <c r="FF28" s="123" t="s">
        <v>203</v>
      </c>
      <c r="FG28" s="124">
        <f>INDEX('PROGRESS SCHEDULE'!AF$73:AF$74,1)</f>
        <v>0</v>
      </c>
      <c r="FI28" s="123" t="s">
        <v>203</v>
      </c>
      <c r="FJ28" s="124">
        <f>SUM('PROGRESS SCHEDULE'!$L$75:AE$75)</f>
        <v>0</v>
      </c>
      <c r="FK28" s="123" t="s">
        <v>203</v>
      </c>
      <c r="FL28" s="124">
        <f>INDEX('PROGRESS SCHEDULE'!AF$75:AF$76,1)</f>
        <v>0</v>
      </c>
      <c r="FN28" s="123" t="s">
        <v>203</v>
      </c>
      <c r="FO28" s="124">
        <f>SUM('PROGRESS SCHEDULE'!$L$77:AE$77)</f>
        <v>0</v>
      </c>
      <c r="FP28" s="123" t="s">
        <v>203</v>
      </c>
      <c r="FQ28" s="124">
        <f>INDEX('PROGRESS SCHEDULE'!AF$77:AF$78,1)</f>
        <v>0</v>
      </c>
      <c r="FS28" s="123" t="s">
        <v>203</v>
      </c>
      <c r="FT28" s="124">
        <f>SUM('PROGRESS SCHEDULE'!$L$79:AE$79)</f>
        <v>0</v>
      </c>
      <c r="FU28" s="123" t="s">
        <v>203</v>
      </c>
      <c r="FV28" s="124">
        <f>INDEX('PROGRESS SCHEDULE'!AF$79:AF$80,1)</f>
        <v>0</v>
      </c>
      <c r="FX28" s="123" t="s">
        <v>203</v>
      </c>
      <c r="FY28" s="124">
        <f>SUM('PROGRESS SCHEDULE'!$L$81:AE$81)</f>
        <v>0</v>
      </c>
      <c r="FZ28" s="123" t="s">
        <v>203</v>
      </c>
      <c r="GA28" s="124">
        <f>INDEX('PROGRESS SCHEDULE'!AF$81:AF$82,1)</f>
        <v>0</v>
      </c>
      <c r="GC28" s="123" t="s">
        <v>203</v>
      </c>
      <c r="GD28" s="124">
        <f>SUM('PROGRESS SCHEDULE'!$L$83:AE$83)</f>
        <v>0</v>
      </c>
      <c r="GE28" s="123" t="s">
        <v>203</v>
      </c>
      <c r="GF28" s="124">
        <f>INDEX('PROGRESS SCHEDULE'!AF$83:AF$84,1)</f>
        <v>0</v>
      </c>
      <c r="GH28" s="123" t="s">
        <v>203</v>
      </c>
      <c r="GI28" s="124">
        <f>SUM('PROGRESS SCHEDULE'!$L$85:AE$85)</f>
        <v>0</v>
      </c>
      <c r="GJ28" s="123" t="s">
        <v>203</v>
      </c>
      <c r="GK28" s="124">
        <f>INDEX('PROGRESS SCHEDULE'!AF$85:AF$86,1)</f>
        <v>0</v>
      </c>
      <c r="GM28" s="123" t="s">
        <v>203</v>
      </c>
      <c r="GN28" s="124">
        <f>SUM('PROGRESS SCHEDULE'!$L$87:AE$87)</f>
        <v>0</v>
      </c>
      <c r="GO28" s="123" t="s">
        <v>203</v>
      </c>
      <c r="GP28" s="124">
        <f>INDEX('PROGRESS SCHEDULE'!AF$87:AF$88,1)</f>
        <v>0</v>
      </c>
      <c r="GR28" s="123" t="s">
        <v>203</v>
      </c>
      <c r="GS28" s="124">
        <f>SUM('PROGRESS SCHEDULE'!$L$89:AE$89)</f>
        <v>0</v>
      </c>
      <c r="GT28" s="123" t="s">
        <v>203</v>
      </c>
      <c r="GU28" s="124">
        <f>INDEX('PROGRESS SCHEDULE'!AF$89:AF$90,1)</f>
        <v>0</v>
      </c>
      <c r="GW28" s="123" t="s">
        <v>203</v>
      </c>
      <c r="GX28" s="124">
        <f>SUM('PROGRESS SCHEDULE'!$L$91:AE$91)</f>
        <v>0</v>
      </c>
      <c r="GY28" s="123" t="s">
        <v>203</v>
      </c>
      <c r="GZ28" s="124">
        <f>INDEX('PROGRESS SCHEDULE'!AF$91:AF$92,1)</f>
        <v>0</v>
      </c>
      <c r="HB28" s="123" t="s">
        <v>203</v>
      </c>
      <c r="HC28" s="124">
        <f>SUM('PROGRESS SCHEDULE'!$L$93:AE$93)</f>
        <v>0</v>
      </c>
      <c r="HD28" s="123" t="s">
        <v>203</v>
      </c>
      <c r="HE28" s="124">
        <f>INDEX('PROGRESS SCHEDULE'!AF$93:AF$94,1)</f>
        <v>0</v>
      </c>
      <c r="HG28" s="123" t="s">
        <v>203</v>
      </c>
      <c r="HH28" s="124">
        <f>SUM('PROGRESS SCHEDULE'!$L$95:AE$95)</f>
        <v>0</v>
      </c>
      <c r="HI28" s="123" t="s">
        <v>203</v>
      </c>
      <c r="HJ28" s="124">
        <f>INDEX('PROGRESS SCHEDULE'!AF$95:AF$96,1)</f>
        <v>0</v>
      </c>
    </row>
    <row r="29" spans="1:218" ht="13" x14ac:dyDescent="0.3">
      <c r="A29" s="125">
        <v>21</v>
      </c>
      <c r="B29" s="407">
        <f>'WORK SHEET'!B39</f>
        <v>0</v>
      </c>
      <c r="C29" s="242"/>
      <c r="D29" s="242"/>
      <c r="E29" s="242"/>
      <c r="F29" s="242"/>
      <c r="G29" s="408"/>
      <c r="H29" s="126" t="e">
        <f>'WORK SHEET'!H39</f>
        <v>#DIV/0!</v>
      </c>
      <c r="I29" s="127">
        <f>VLOOKUP($M$3,DK8:DL49,2,FALSE)</f>
        <v>0</v>
      </c>
      <c r="J29" s="127">
        <f>VLOOKUP($M$3,DM8:DN49,2,FALSE)</f>
        <v>0</v>
      </c>
      <c r="K29" s="128">
        <f t="shared" si="0"/>
        <v>0</v>
      </c>
      <c r="L29" s="163"/>
      <c r="M29" s="163"/>
      <c r="O29" s="123" t="s">
        <v>204</v>
      </c>
      <c r="P29" s="124">
        <f>SUM('PROGRESS SCHEDULE'!$L$15:AF$15)</f>
        <v>0</v>
      </c>
      <c r="Q29" s="123" t="s">
        <v>204</v>
      </c>
      <c r="R29" s="124">
        <f>INDEX('PROGRESS SCHEDULE'!AG$15:AG$16,1)</f>
        <v>0</v>
      </c>
      <c r="T29" s="123" t="s">
        <v>204</v>
      </c>
      <c r="U29" s="124">
        <f>SUM('PROGRESS SCHEDULE'!$L$17:AF$17)</f>
        <v>0</v>
      </c>
      <c r="V29" s="123" t="s">
        <v>204</v>
      </c>
      <c r="W29" s="124">
        <f>INDEX('PROGRESS SCHEDULE'!AG$17:AG$18,1)</f>
        <v>0</v>
      </c>
      <c r="Y29" s="123" t="s">
        <v>204</v>
      </c>
      <c r="Z29" s="124">
        <f>SUM('PROGRESS SCHEDULE'!$L$19:AF$19)</f>
        <v>0</v>
      </c>
      <c r="AA29" s="123" t="s">
        <v>204</v>
      </c>
      <c r="AB29" s="124">
        <f>INDEX('PROGRESS SCHEDULE'!AG$19:AG$20,1)</f>
        <v>0</v>
      </c>
      <c r="AD29" s="123" t="s">
        <v>204</v>
      </c>
      <c r="AE29" s="124">
        <f>SUM('PROGRESS SCHEDULE'!$L$21:AF$21)</f>
        <v>0</v>
      </c>
      <c r="AF29" s="123" t="s">
        <v>204</v>
      </c>
      <c r="AG29" s="124">
        <f>INDEX('PROGRESS SCHEDULE'!AG$21:AG$22,1)</f>
        <v>0</v>
      </c>
      <c r="AI29" s="123" t="s">
        <v>204</v>
      </c>
      <c r="AJ29" s="124">
        <f>SUM('PROGRESS SCHEDULE'!$L$23:AF$23)</f>
        <v>0</v>
      </c>
      <c r="AK29" s="123" t="s">
        <v>204</v>
      </c>
      <c r="AL29" s="124">
        <f>INDEX('PROGRESS SCHEDULE'!AG$23:AG$24,1)</f>
        <v>0</v>
      </c>
      <c r="AN29" s="123" t="s">
        <v>204</v>
      </c>
      <c r="AO29" s="124">
        <f>SUM('PROGRESS SCHEDULE'!$L$25:AF$25)</f>
        <v>0</v>
      </c>
      <c r="AP29" s="123" t="s">
        <v>204</v>
      </c>
      <c r="AQ29" s="124">
        <f>INDEX('PROGRESS SCHEDULE'!AG$25:AG$26,1)</f>
        <v>0</v>
      </c>
      <c r="AS29" s="123" t="s">
        <v>204</v>
      </c>
      <c r="AT29" s="124">
        <f>SUM('PROGRESS SCHEDULE'!$L$27:AF$27)</f>
        <v>0</v>
      </c>
      <c r="AU29" s="123" t="s">
        <v>204</v>
      </c>
      <c r="AV29" s="124">
        <f>INDEX('PROGRESS SCHEDULE'!AG$27:AG$28,1)</f>
        <v>0</v>
      </c>
      <c r="AX29" s="123" t="s">
        <v>204</v>
      </c>
      <c r="AY29" s="124">
        <f>SUM('PROGRESS SCHEDULE'!$L$29:AF$29)</f>
        <v>0</v>
      </c>
      <c r="AZ29" s="123" t="s">
        <v>204</v>
      </c>
      <c r="BA29" s="124">
        <f>INDEX('PROGRESS SCHEDULE'!AG$29:AG$30,1)</f>
        <v>0</v>
      </c>
      <c r="BC29" s="123" t="s">
        <v>204</v>
      </c>
      <c r="BD29" s="124">
        <f>SUM('PROGRESS SCHEDULE'!$L$31:AF$31)</f>
        <v>0</v>
      </c>
      <c r="BE29" s="123" t="s">
        <v>204</v>
      </c>
      <c r="BF29" s="124">
        <f>INDEX('PROGRESS SCHEDULE'!AG$31:AG$32,1)</f>
        <v>0</v>
      </c>
      <c r="BH29" s="123" t="s">
        <v>204</v>
      </c>
      <c r="BI29" s="124">
        <f>SUM('PROGRESS SCHEDULE'!$L$33:AF$33)</f>
        <v>0</v>
      </c>
      <c r="BJ29" s="123" t="s">
        <v>204</v>
      </c>
      <c r="BK29" s="124">
        <f>INDEX('PROGRESS SCHEDULE'!AG$33:AG$34,1)</f>
        <v>0</v>
      </c>
      <c r="BM29" s="123" t="s">
        <v>204</v>
      </c>
      <c r="BN29" s="124">
        <f>SUM('PROGRESS SCHEDULE'!$L$35:AF$35)</f>
        <v>0</v>
      </c>
      <c r="BO29" s="123" t="s">
        <v>204</v>
      </c>
      <c r="BP29" s="124">
        <f>INDEX('PROGRESS SCHEDULE'!AG$35:AG$36,1)</f>
        <v>0</v>
      </c>
      <c r="BR29" s="123" t="s">
        <v>204</v>
      </c>
      <c r="BS29" s="124">
        <f>SUM('PROGRESS SCHEDULE'!$L$37:AF$37)</f>
        <v>0</v>
      </c>
      <c r="BT29" s="123" t="s">
        <v>204</v>
      </c>
      <c r="BU29" s="124">
        <f>INDEX('PROGRESS SCHEDULE'!AG$37:AG$38,1)</f>
        <v>0</v>
      </c>
      <c r="BW29" s="123" t="s">
        <v>204</v>
      </c>
      <c r="BX29" s="124">
        <f>SUM('PROGRESS SCHEDULE'!$L$39:AF$39)</f>
        <v>0</v>
      </c>
      <c r="BY29" s="123" t="s">
        <v>204</v>
      </c>
      <c r="BZ29" s="124">
        <f>INDEX('PROGRESS SCHEDULE'!AG$39:AG$40,1)</f>
        <v>0</v>
      </c>
      <c r="CB29" s="123" t="s">
        <v>204</v>
      </c>
      <c r="CC29" s="124">
        <f>SUM('PROGRESS SCHEDULE'!$L$41:AF$41)</f>
        <v>0</v>
      </c>
      <c r="CD29" s="123" t="s">
        <v>204</v>
      </c>
      <c r="CE29" s="124">
        <f>INDEX('PROGRESS SCHEDULE'!AG$41:AG$42,1)</f>
        <v>0</v>
      </c>
      <c r="CG29" s="123" t="s">
        <v>204</v>
      </c>
      <c r="CH29" s="124">
        <f>SUM('PROGRESS SCHEDULE'!$L$43:AF$43)</f>
        <v>0</v>
      </c>
      <c r="CI29" s="123" t="s">
        <v>204</v>
      </c>
      <c r="CJ29" s="124">
        <f>INDEX('PROGRESS SCHEDULE'!AG$43:AG$44,1)</f>
        <v>0</v>
      </c>
      <c r="CL29" s="123" t="s">
        <v>204</v>
      </c>
      <c r="CM29" s="124">
        <f>SUM('PROGRESS SCHEDULE'!$L$45:AF$45)</f>
        <v>0</v>
      </c>
      <c r="CN29" s="123" t="s">
        <v>204</v>
      </c>
      <c r="CO29" s="124">
        <f>INDEX('PROGRESS SCHEDULE'!AG$45:AG$46,1)</f>
        <v>0</v>
      </c>
      <c r="CQ29" s="123" t="s">
        <v>204</v>
      </c>
      <c r="CR29" s="124">
        <f>SUM('PROGRESS SCHEDULE'!$L$47:AF$47)</f>
        <v>0</v>
      </c>
      <c r="CS29" s="123" t="s">
        <v>204</v>
      </c>
      <c r="CT29" s="124">
        <f>INDEX('PROGRESS SCHEDULE'!AG$47:AG$48,1)</f>
        <v>0</v>
      </c>
      <c r="CV29" s="123" t="s">
        <v>204</v>
      </c>
      <c r="CW29" s="124">
        <f>SUM('PROGRESS SCHEDULE'!$L$49:AF$49)</f>
        <v>0</v>
      </c>
      <c r="CX29" s="123" t="s">
        <v>204</v>
      </c>
      <c r="CY29" s="124">
        <f>INDEX('PROGRESS SCHEDULE'!AG$49:AG$50,1)</f>
        <v>0</v>
      </c>
      <c r="DA29" s="123" t="s">
        <v>204</v>
      </c>
      <c r="DB29" s="124">
        <f>SUM('PROGRESS SCHEDULE'!$L$51:AF$51)</f>
        <v>0</v>
      </c>
      <c r="DC29" s="123" t="s">
        <v>204</v>
      </c>
      <c r="DD29" s="124">
        <f>INDEX('PROGRESS SCHEDULE'!AG$51:AG$52,1)</f>
        <v>0</v>
      </c>
      <c r="DF29" s="123" t="s">
        <v>204</v>
      </c>
      <c r="DG29" s="124">
        <f>SUM('PROGRESS SCHEDULE'!$L$53:AF$53)</f>
        <v>0</v>
      </c>
      <c r="DH29" s="123" t="s">
        <v>204</v>
      </c>
      <c r="DI29" s="124">
        <f>INDEX('PROGRESS SCHEDULE'!AG$53:AG$54,1)</f>
        <v>0</v>
      </c>
      <c r="DK29" s="123" t="s">
        <v>204</v>
      </c>
      <c r="DL29" s="124">
        <f>SUM('PROGRESS SCHEDULE'!$L$55:AF$55)</f>
        <v>0</v>
      </c>
      <c r="DM29" s="123" t="s">
        <v>204</v>
      </c>
      <c r="DN29" s="124">
        <f>INDEX('PROGRESS SCHEDULE'!AG$55:AG$56,1)</f>
        <v>0</v>
      </c>
      <c r="DP29" s="123" t="s">
        <v>204</v>
      </c>
      <c r="DQ29" s="124">
        <f>SUM('PROGRESS SCHEDULE'!$L$57:AF$57)</f>
        <v>0</v>
      </c>
      <c r="DR29" s="123" t="s">
        <v>204</v>
      </c>
      <c r="DS29" s="124">
        <f>INDEX('PROGRESS SCHEDULE'!AG$57:AG$58,1)</f>
        <v>0</v>
      </c>
      <c r="DU29" s="123" t="s">
        <v>204</v>
      </c>
      <c r="DV29" s="124">
        <f>SUM('PROGRESS SCHEDULE'!$L$59:AF$59)</f>
        <v>0</v>
      </c>
      <c r="DW29" s="123" t="s">
        <v>204</v>
      </c>
      <c r="DX29" s="124">
        <f>INDEX('PROGRESS SCHEDULE'!AG$59:AG$60,1)</f>
        <v>0</v>
      </c>
      <c r="DZ29" s="123" t="s">
        <v>204</v>
      </c>
      <c r="EA29" s="124">
        <f>SUM('PROGRESS SCHEDULE'!$L$61:AF$61)</f>
        <v>0</v>
      </c>
      <c r="EB29" s="123" t="s">
        <v>204</v>
      </c>
      <c r="EC29" s="124">
        <f>INDEX('PROGRESS SCHEDULE'!AG$61:AG$62,1)</f>
        <v>0</v>
      </c>
      <c r="EE29" s="123" t="s">
        <v>204</v>
      </c>
      <c r="EF29" s="124">
        <f>SUM('PROGRESS SCHEDULE'!$L$63:AF$63)</f>
        <v>0</v>
      </c>
      <c r="EG29" s="123" t="s">
        <v>204</v>
      </c>
      <c r="EH29" s="124">
        <f>INDEX('PROGRESS SCHEDULE'!AG$63:AG$64,1)</f>
        <v>0</v>
      </c>
      <c r="EJ29" s="123" t="s">
        <v>204</v>
      </c>
      <c r="EK29" s="124">
        <f>SUM('PROGRESS SCHEDULE'!$L$65:AF$65)</f>
        <v>0</v>
      </c>
      <c r="EL29" s="123" t="s">
        <v>204</v>
      </c>
      <c r="EM29" s="124">
        <f>INDEX('PROGRESS SCHEDULE'!AG$65:AG$66,1)</f>
        <v>0</v>
      </c>
      <c r="EO29" s="123" t="s">
        <v>204</v>
      </c>
      <c r="EP29" s="124">
        <f>SUM('PROGRESS SCHEDULE'!$L$67:AF$67)</f>
        <v>0</v>
      </c>
      <c r="EQ29" s="123" t="s">
        <v>204</v>
      </c>
      <c r="ER29" s="124">
        <f>INDEX('PROGRESS SCHEDULE'!AG$67:AG$68,1)</f>
        <v>0</v>
      </c>
      <c r="ET29" s="123" t="s">
        <v>204</v>
      </c>
      <c r="EU29" s="124">
        <f>SUM('PROGRESS SCHEDULE'!$L$69:AF$69)</f>
        <v>0</v>
      </c>
      <c r="EV29" s="123" t="s">
        <v>204</v>
      </c>
      <c r="EW29" s="124">
        <f>INDEX('PROGRESS SCHEDULE'!AG$69:AG$70,1)</f>
        <v>0</v>
      </c>
      <c r="EY29" s="123" t="s">
        <v>204</v>
      </c>
      <c r="EZ29" s="124">
        <f>SUM('PROGRESS SCHEDULE'!$L$71:AF$71)</f>
        <v>0</v>
      </c>
      <c r="FA29" s="123" t="s">
        <v>204</v>
      </c>
      <c r="FB29" s="124">
        <f>INDEX('PROGRESS SCHEDULE'!AG$71:AG$72,1)</f>
        <v>0</v>
      </c>
      <c r="FD29" s="123" t="s">
        <v>204</v>
      </c>
      <c r="FE29" s="124">
        <f>SUM('PROGRESS SCHEDULE'!$L$73:AF$73)</f>
        <v>0</v>
      </c>
      <c r="FF29" s="123" t="s">
        <v>204</v>
      </c>
      <c r="FG29" s="124">
        <f>INDEX('PROGRESS SCHEDULE'!AG$73:AG$74,1)</f>
        <v>0</v>
      </c>
      <c r="FI29" s="123" t="s">
        <v>204</v>
      </c>
      <c r="FJ29" s="124">
        <f>SUM('PROGRESS SCHEDULE'!$L$75:AF$75)</f>
        <v>0</v>
      </c>
      <c r="FK29" s="123" t="s">
        <v>204</v>
      </c>
      <c r="FL29" s="124">
        <f>INDEX('PROGRESS SCHEDULE'!AG$75:AG$76,1)</f>
        <v>0</v>
      </c>
      <c r="FN29" s="123" t="s">
        <v>204</v>
      </c>
      <c r="FO29" s="124">
        <f>SUM('PROGRESS SCHEDULE'!$L$77:AF$77)</f>
        <v>0</v>
      </c>
      <c r="FP29" s="123" t="s">
        <v>204</v>
      </c>
      <c r="FQ29" s="124">
        <f>INDEX('PROGRESS SCHEDULE'!AG$77:AG$78,1)</f>
        <v>0</v>
      </c>
      <c r="FS29" s="123" t="s">
        <v>204</v>
      </c>
      <c r="FT29" s="124">
        <f>SUM('PROGRESS SCHEDULE'!$L$79:AF$79)</f>
        <v>0</v>
      </c>
      <c r="FU29" s="123" t="s">
        <v>204</v>
      </c>
      <c r="FV29" s="124">
        <f>INDEX('PROGRESS SCHEDULE'!AG$79:AG$80,1)</f>
        <v>0</v>
      </c>
      <c r="FX29" s="123" t="s">
        <v>204</v>
      </c>
      <c r="FY29" s="124">
        <f>SUM('PROGRESS SCHEDULE'!$L$81:AF$81)</f>
        <v>0</v>
      </c>
      <c r="FZ29" s="123" t="s">
        <v>204</v>
      </c>
      <c r="GA29" s="124">
        <f>INDEX('PROGRESS SCHEDULE'!AG$81:AG$82,1)</f>
        <v>0</v>
      </c>
      <c r="GC29" s="123" t="s">
        <v>204</v>
      </c>
      <c r="GD29" s="124">
        <f>SUM('PROGRESS SCHEDULE'!$L$83:AF$83)</f>
        <v>0</v>
      </c>
      <c r="GE29" s="123" t="s">
        <v>204</v>
      </c>
      <c r="GF29" s="124">
        <f>INDEX('PROGRESS SCHEDULE'!AG$83:AG$84,1)</f>
        <v>0</v>
      </c>
      <c r="GH29" s="123" t="s">
        <v>204</v>
      </c>
      <c r="GI29" s="124">
        <f>SUM('PROGRESS SCHEDULE'!$L$85:AF$85)</f>
        <v>0</v>
      </c>
      <c r="GJ29" s="123" t="s">
        <v>204</v>
      </c>
      <c r="GK29" s="124">
        <f>INDEX('PROGRESS SCHEDULE'!AG$85:AG$86,1)</f>
        <v>0</v>
      </c>
      <c r="GM29" s="123" t="s">
        <v>204</v>
      </c>
      <c r="GN29" s="124">
        <f>SUM('PROGRESS SCHEDULE'!$L$87:AF$87)</f>
        <v>0</v>
      </c>
      <c r="GO29" s="123" t="s">
        <v>204</v>
      </c>
      <c r="GP29" s="124">
        <f>INDEX('PROGRESS SCHEDULE'!AG$87:AG$88,1)</f>
        <v>0</v>
      </c>
      <c r="GR29" s="123" t="s">
        <v>204</v>
      </c>
      <c r="GS29" s="124">
        <f>SUM('PROGRESS SCHEDULE'!$L$89:AF$89)</f>
        <v>0</v>
      </c>
      <c r="GT29" s="123" t="s">
        <v>204</v>
      </c>
      <c r="GU29" s="124">
        <f>INDEX('PROGRESS SCHEDULE'!AG$89:AG$90,1)</f>
        <v>0</v>
      </c>
      <c r="GW29" s="123" t="s">
        <v>204</v>
      </c>
      <c r="GX29" s="124">
        <f>SUM('PROGRESS SCHEDULE'!$L$91:AF$91)</f>
        <v>0</v>
      </c>
      <c r="GY29" s="123" t="s">
        <v>204</v>
      </c>
      <c r="GZ29" s="124">
        <f>INDEX('PROGRESS SCHEDULE'!AG$91:AG$92,1)</f>
        <v>0</v>
      </c>
      <c r="HB29" s="123" t="s">
        <v>204</v>
      </c>
      <c r="HC29" s="124">
        <f>SUM('PROGRESS SCHEDULE'!$L$93:AF$93)</f>
        <v>0</v>
      </c>
      <c r="HD29" s="123" t="s">
        <v>204</v>
      </c>
      <c r="HE29" s="124">
        <f>INDEX('PROGRESS SCHEDULE'!AG$93:AG$94,1)</f>
        <v>0</v>
      </c>
      <c r="HG29" s="123" t="s">
        <v>204</v>
      </c>
      <c r="HH29" s="124">
        <f>SUM('PROGRESS SCHEDULE'!$L$95:AF$95)</f>
        <v>0</v>
      </c>
      <c r="HI29" s="123" t="s">
        <v>204</v>
      </c>
      <c r="HJ29" s="124">
        <f>INDEX('PROGRESS SCHEDULE'!AG$95:AG$96,1)</f>
        <v>0</v>
      </c>
    </row>
    <row r="30" spans="1:218" ht="13" x14ac:dyDescent="0.3">
      <c r="A30" s="125">
        <v>22</v>
      </c>
      <c r="B30" s="407">
        <f>'WORK SHEET'!B40</f>
        <v>0</v>
      </c>
      <c r="C30" s="242"/>
      <c r="D30" s="242"/>
      <c r="E30" s="242"/>
      <c r="F30" s="242"/>
      <c r="G30" s="408"/>
      <c r="H30" s="126" t="e">
        <f>'WORK SHEET'!H40</f>
        <v>#DIV/0!</v>
      </c>
      <c r="I30" s="127">
        <f>VLOOKUP($M$3,DP8:DQ49,2,FALSE)</f>
        <v>0</v>
      </c>
      <c r="J30" s="127">
        <f>VLOOKUP($M$3,DR8:DS49,2,FALSE)</f>
        <v>0</v>
      </c>
      <c r="K30" s="128">
        <f t="shared" si="0"/>
        <v>0</v>
      </c>
      <c r="L30" s="163"/>
      <c r="M30" s="163"/>
      <c r="O30" s="123" t="s">
        <v>205</v>
      </c>
      <c r="P30" s="124">
        <f>SUM('PROGRESS SCHEDULE'!$L$15:AG$15)</f>
        <v>0</v>
      </c>
      <c r="Q30" s="123" t="s">
        <v>205</v>
      </c>
      <c r="R30" s="124">
        <f>INDEX('PROGRESS SCHEDULE'!AH$15:AH$16,1)</f>
        <v>0</v>
      </c>
      <c r="T30" s="123" t="s">
        <v>205</v>
      </c>
      <c r="U30" s="124">
        <f>SUM('PROGRESS SCHEDULE'!$L$17:AG$17)</f>
        <v>0</v>
      </c>
      <c r="V30" s="123" t="s">
        <v>205</v>
      </c>
      <c r="W30" s="124">
        <f>INDEX('PROGRESS SCHEDULE'!AH$17:AH$18,1)</f>
        <v>0</v>
      </c>
      <c r="Y30" s="123" t="s">
        <v>205</v>
      </c>
      <c r="Z30" s="124">
        <f>SUM('PROGRESS SCHEDULE'!$L$19:AG$19)</f>
        <v>0</v>
      </c>
      <c r="AA30" s="123" t="s">
        <v>205</v>
      </c>
      <c r="AB30" s="124">
        <f>INDEX('PROGRESS SCHEDULE'!AH$19:AH$20,1)</f>
        <v>0</v>
      </c>
      <c r="AD30" s="123" t="s">
        <v>205</v>
      </c>
      <c r="AE30" s="124">
        <f>SUM('PROGRESS SCHEDULE'!$L$21:AG$21)</f>
        <v>0</v>
      </c>
      <c r="AF30" s="123" t="s">
        <v>205</v>
      </c>
      <c r="AG30" s="124">
        <f>INDEX('PROGRESS SCHEDULE'!AH$21:AH$22,1)</f>
        <v>0</v>
      </c>
      <c r="AI30" s="123" t="s">
        <v>205</v>
      </c>
      <c r="AJ30" s="124">
        <f>SUM('PROGRESS SCHEDULE'!$L$23:AG$23)</f>
        <v>0</v>
      </c>
      <c r="AK30" s="123" t="s">
        <v>205</v>
      </c>
      <c r="AL30" s="124">
        <f>INDEX('PROGRESS SCHEDULE'!AH$23:AH$24,1)</f>
        <v>0</v>
      </c>
      <c r="AN30" s="123" t="s">
        <v>205</v>
      </c>
      <c r="AO30" s="124">
        <f>SUM('PROGRESS SCHEDULE'!$L$25:AG$25)</f>
        <v>0</v>
      </c>
      <c r="AP30" s="123" t="s">
        <v>205</v>
      </c>
      <c r="AQ30" s="124">
        <f>INDEX('PROGRESS SCHEDULE'!AH$25:AH$26,1)</f>
        <v>0</v>
      </c>
      <c r="AS30" s="123" t="s">
        <v>205</v>
      </c>
      <c r="AT30" s="124">
        <f>SUM('PROGRESS SCHEDULE'!$L$27:AG$27)</f>
        <v>0</v>
      </c>
      <c r="AU30" s="123" t="s">
        <v>205</v>
      </c>
      <c r="AV30" s="124">
        <f>INDEX('PROGRESS SCHEDULE'!AH$27:AH$28,1)</f>
        <v>0</v>
      </c>
      <c r="AX30" s="123" t="s">
        <v>205</v>
      </c>
      <c r="AY30" s="124">
        <f>SUM('PROGRESS SCHEDULE'!$L$29:AG$29)</f>
        <v>0</v>
      </c>
      <c r="AZ30" s="123" t="s">
        <v>205</v>
      </c>
      <c r="BA30" s="124">
        <f>INDEX('PROGRESS SCHEDULE'!AH$29:AH$30,1)</f>
        <v>0</v>
      </c>
      <c r="BC30" s="123" t="s">
        <v>205</v>
      </c>
      <c r="BD30" s="124">
        <f>SUM('PROGRESS SCHEDULE'!$L$31:AG$31)</f>
        <v>0</v>
      </c>
      <c r="BE30" s="123" t="s">
        <v>205</v>
      </c>
      <c r="BF30" s="124">
        <f>INDEX('PROGRESS SCHEDULE'!AH$31:AH$32,1)</f>
        <v>0</v>
      </c>
      <c r="BH30" s="123" t="s">
        <v>205</v>
      </c>
      <c r="BI30" s="124">
        <f>SUM('PROGRESS SCHEDULE'!$L$33:AG$33)</f>
        <v>0</v>
      </c>
      <c r="BJ30" s="123" t="s">
        <v>205</v>
      </c>
      <c r="BK30" s="124">
        <f>INDEX('PROGRESS SCHEDULE'!AH$33:AH$34,1)</f>
        <v>0</v>
      </c>
      <c r="BM30" s="123" t="s">
        <v>205</v>
      </c>
      <c r="BN30" s="124">
        <f>SUM('PROGRESS SCHEDULE'!$L$35:AG$35)</f>
        <v>0</v>
      </c>
      <c r="BO30" s="123" t="s">
        <v>205</v>
      </c>
      <c r="BP30" s="124">
        <f>INDEX('PROGRESS SCHEDULE'!AH$35:AH$36,1)</f>
        <v>0</v>
      </c>
      <c r="BR30" s="123" t="s">
        <v>205</v>
      </c>
      <c r="BS30" s="124">
        <f>SUM('PROGRESS SCHEDULE'!$L$37:AG$37)</f>
        <v>0</v>
      </c>
      <c r="BT30" s="123" t="s">
        <v>205</v>
      </c>
      <c r="BU30" s="124">
        <f>INDEX('PROGRESS SCHEDULE'!AH$37:AH$38,1)</f>
        <v>0</v>
      </c>
      <c r="BW30" s="123" t="s">
        <v>205</v>
      </c>
      <c r="BX30" s="124">
        <f>SUM('PROGRESS SCHEDULE'!$L$39:AG$39)</f>
        <v>0</v>
      </c>
      <c r="BY30" s="123" t="s">
        <v>205</v>
      </c>
      <c r="BZ30" s="124">
        <f>INDEX('PROGRESS SCHEDULE'!AH$39:AH$40,1)</f>
        <v>0</v>
      </c>
      <c r="CB30" s="123" t="s">
        <v>205</v>
      </c>
      <c r="CC30" s="124">
        <f>SUM('PROGRESS SCHEDULE'!$L$41:AG$41)</f>
        <v>0</v>
      </c>
      <c r="CD30" s="123" t="s">
        <v>205</v>
      </c>
      <c r="CE30" s="124">
        <f>INDEX('PROGRESS SCHEDULE'!AH$41:AH$42,1)</f>
        <v>0</v>
      </c>
      <c r="CG30" s="123" t="s">
        <v>205</v>
      </c>
      <c r="CH30" s="124">
        <f>SUM('PROGRESS SCHEDULE'!$L$43:AG$43)</f>
        <v>0</v>
      </c>
      <c r="CI30" s="123" t="s">
        <v>205</v>
      </c>
      <c r="CJ30" s="124">
        <f>INDEX('PROGRESS SCHEDULE'!AH$43:AH$44,1)</f>
        <v>0</v>
      </c>
      <c r="CL30" s="123" t="s">
        <v>205</v>
      </c>
      <c r="CM30" s="124">
        <f>SUM('PROGRESS SCHEDULE'!$L$45:AG$45)</f>
        <v>0</v>
      </c>
      <c r="CN30" s="123" t="s">
        <v>205</v>
      </c>
      <c r="CO30" s="124">
        <f>INDEX('PROGRESS SCHEDULE'!AH$45:AH$46,1)</f>
        <v>0</v>
      </c>
      <c r="CQ30" s="123" t="s">
        <v>205</v>
      </c>
      <c r="CR30" s="124">
        <f>SUM('PROGRESS SCHEDULE'!$L$47:AG$47)</f>
        <v>0</v>
      </c>
      <c r="CS30" s="123" t="s">
        <v>205</v>
      </c>
      <c r="CT30" s="124">
        <f>INDEX('PROGRESS SCHEDULE'!AH$47:AH$48,1)</f>
        <v>0</v>
      </c>
      <c r="CV30" s="123" t="s">
        <v>205</v>
      </c>
      <c r="CW30" s="124">
        <f>SUM('PROGRESS SCHEDULE'!$L$49:AG$49)</f>
        <v>0</v>
      </c>
      <c r="CX30" s="123" t="s">
        <v>205</v>
      </c>
      <c r="CY30" s="124">
        <f>INDEX('PROGRESS SCHEDULE'!AH$49:AH$50,1)</f>
        <v>0</v>
      </c>
      <c r="DA30" s="123" t="s">
        <v>205</v>
      </c>
      <c r="DB30" s="124">
        <f>SUM('PROGRESS SCHEDULE'!$L$51:AG$51)</f>
        <v>0</v>
      </c>
      <c r="DC30" s="123" t="s">
        <v>205</v>
      </c>
      <c r="DD30" s="124">
        <f>INDEX('PROGRESS SCHEDULE'!AH$51:AH$52,1)</f>
        <v>0</v>
      </c>
      <c r="DF30" s="123" t="s">
        <v>205</v>
      </c>
      <c r="DG30" s="124">
        <f>SUM('PROGRESS SCHEDULE'!$L$53:AG$53)</f>
        <v>0</v>
      </c>
      <c r="DH30" s="123" t="s">
        <v>205</v>
      </c>
      <c r="DI30" s="124">
        <f>INDEX('PROGRESS SCHEDULE'!AH$53:AH$54,1)</f>
        <v>0</v>
      </c>
      <c r="DK30" s="123" t="s">
        <v>205</v>
      </c>
      <c r="DL30" s="124">
        <f>SUM('PROGRESS SCHEDULE'!$L$55:AG$55)</f>
        <v>0</v>
      </c>
      <c r="DM30" s="123" t="s">
        <v>205</v>
      </c>
      <c r="DN30" s="124">
        <f>INDEX('PROGRESS SCHEDULE'!AH$55:AH$56,1)</f>
        <v>0</v>
      </c>
      <c r="DP30" s="123" t="s">
        <v>205</v>
      </c>
      <c r="DQ30" s="124">
        <f>SUM('PROGRESS SCHEDULE'!$L$57:AG$57)</f>
        <v>0</v>
      </c>
      <c r="DR30" s="123" t="s">
        <v>205</v>
      </c>
      <c r="DS30" s="124">
        <f>INDEX('PROGRESS SCHEDULE'!AH$57:AH$58,1)</f>
        <v>0</v>
      </c>
      <c r="DU30" s="123" t="s">
        <v>205</v>
      </c>
      <c r="DV30" s="124">
        <f>SUM('PROGRESS SCHEDULE'!$L$59:AG$59)</f>
        <v>0</v>
      </c>
      <c r="DW30" s="123" t="s">
        <v>205</v>
      </c>
      <c r="DX30" s="124">
        <f>INDEX('PROGRESS SCHEDULE'!AH$59:AH$60,1)</f>
        <v>0</v>
      </c>
      <c r="DZ30" s="123" t="s">
        <v>205</v>
      </c>
      <c r="EA30" s="124">
        <f>SUM('PROGRESS SCHEDULE'!$L$61:AG$61)</f>
        <v>0</v>
      </c>
      <c r="EB30" s="123" t="s">
        <v>205</v>
      </c>
      <c r="EC30" s="124">
        <f>INDEX('PROGRESS SCHEDULE'!AH$61:AH$62,1)</f>
        <v>0</v>
      </c>
      <c r="EE30" s="123" t="s">
        <v>205</v>
      </c>
      <c r="EF30" s="124">
        <f>SUM('PROGRESS SCHEDULE'!$L$63:AG$63)</f>
        <v>0</v>
      </c>
      <c r="EG30" s="123" t="s">
        <v>205</v>
      </c>
      <c r="EH30" s="124">
        <f>INDEX('PROGRESS SCHEDULE'!AH$63:AH$64,1)</f>
        <v>0</v>
      </c>
      <c r="EJ30" s="123" t="s">
        <v>205</v>
      </c>
      <c r="EK30" s="124">
        <f>SUM('PROGRESS SCHEDULE'!$L$65:AG$65)</f>
        <v>0</v>
      </c>
      <c r="EL30" s="123" t="s">
        <v>205</v>
      </c>
      <c r="EM30" s="124">
        <f>INDEX('PROGRESS SCHEDULE'!AH$65:AH$66,1)</f>
        <v>0</v>
      </c>
      <c r="EO30" s="123" t="s">
        <v>205</v>
      </c>
      <c r="EP30" s="124">
        <f>SUM('PROGRESS SCHEDULE'!$L$67:AG$67)</f>
        <v>0</v>
      </c>
      <c r="EQ30" s="123" t="s">
        <v>205</v>
      </c>
      <c r="ER30" s="124">
        <f>INDEX('PROGRESS SCHEDULE'!AH$67:AH$68,1)</f>
        <v>0</v>
      </c>
      <c r="ET30" s="123" t="s">
        <v>205</v>
      </c>
      <c r="EU30" s="124">
        <f>SUM('PROGRESS SCHEDULE'!$L$69:AG$69)</f>
        <v>0</v>
      </c>
      <c r="EV30" s="123" t="s">
        <v>205</v>
      </c>
      <c r="EW30" s="124">
        <f>INDEX('PROGRESS SCHEDULE'!AH$69:AH$70,1)</f>
        <v>0</v>
      </c>
      <c r="EY30" s="123" t="s">
        <v>205</v>
      </c>
      <c r="EZ30" s="124">
        <f>SUM('PROGRESS SCHEDULE'!$L$71:AG$71)</f>
        <v>0</v>
      </c>
      <c r="FA30" s="123" t="s">
        <v>205</v>
      </c>
      <c r="FB30" s="124">
        <f>INDEX('PROGRESS SCHEDULE'!AH$71:AH$72,1)</f>
        <v>0</v>
      </c>
      <c r="FD30" s="123" t="s">
        <v>205</v>
      </c>
      <c r="FE30" s="124">
        <f>SUM('PROGRESS SCHEDULE'!$L$73:AG$73)</f>
        <v>0</v>
      </c>
      <c r="FF30" s="123" t="s">
        <v>205</v>
      </c>
      <c r="FG30" s="124">
        <f>INDEX('PROGRESS SCHEDULE'!AH$73:AH$74,1)</f>
        <v>0</v>
      </c>
      <c r="FI30" s="123" t="s">
        <v>205</v>
      </c>
      <c r="FJ30" s="124">
        <f>SUM('PROGRESS SCHEDULE'!$L$75:AG$75)</f>
        <v>0</v>
      </c>
      <c r="FK30" s="123" t="s">
        <v>205</v>
      </c>
      <c r="FL30" s="124">
        <f>INDEX('PROGRESS SCHEDULE'!AH$75:AH$76,1)</f>
        <v>0</v>
      </c>
      <c r="FN30" s="123" t="s">
        <v>205</v>
      </c>
      <c r="FO30" s="124">
        <f>SUM('PROGRESS SCHEDULE'!$L$77:AG$77)</f>
        <v>0</v>
      </c>
      <c r="FP30" s="123" t="s">
        <v>205</v>
      </c>
      <c r="FQ30" s="124">
        <f>INDEX('PROGRESS SCHEDULE'!AH$77:AH$78,1)</f>
        <v>0</v>
      </c>
      <c r="FS30" s="123" t="s">
        <v>205</v>
      </c>
      <c r="FT30" s="124">
        <f>SUM('PROGRESS SCHEDULE'!$L$79:AG$79)</f>
        <v>0</v>
      </c>
      <c r="FU30" s="123" t="s">
        <v>205</v>
      </c>
      <c r="FV30" s="124">
        <f>INDEX('PROGRESS SCHEDULE'!AH$79:AH$80,1)</f>
        <v>0</v>
      </c>
      <c r="FX30" s="123" t="s">
        <v>205</v>
      </c>
      <c r="FY30" s="124">
        <f>SUM('PROGRESS SCHEDULE'!$L$81:AG$81)</f>
        <v>0</v>
      </c>
      <c r="FZ30" s="123" t="s">
        <v>205</v>
      </c>
      <c r="GA30" s="124">
        <f>INDEX('PROGRESS SCHEDULE'!AH$81:AH$82,1)</f>
        <v>0</v>
      </c>
      <c r="GC30" s="123" t="s">
        <v>205</v>
      </c>
      <c r="GD30" s="124">
        <f>SUM('PROGRESS SCHEDULE'!$L$83:AG$83)</f>
        <v>0</v>
      </c>
      <c r="GE30" s="123" t="s">
        <v>205</v>
      </c>
      <c r="GF30" s="124">
        <f>INDEX('PROGRESS SCHEDULE'!AH$83:AH$84,1)</f>
        <v>0</v>
      </c>
      <c r="GH30" s="123" t="s">
        <v>205</v>
      </c>
      <c r="GI30" s="124">
        <f>SUM('PROGRESS SCHEDULE'!$L$85:AG$85)</f>
        <v>0</v>
      </c>
      <c r="GJ30" s="123" t="s">
        <v>205</v>
      </c>
      <c r="GK30" s="124">
        <f>INDEX('PROGRESS SCHEDULE'!AH$85:AH$86,1)</f>
        <v>0</v>
      </c>
      <c r="GM30" s="123" t="s">
        <v>205</v>
      </c>
      <c r="GN30" s="124">
        <f>SUM('PROGRESS SCHEDULE'!$L$87:AG$87)</f>
        <v>0</v>
      </c>
      <c r="GO30" s="123" t="s">
        <v>205</v>
      </c>
      <c r="GP30" s="124">
        <f>INDEX('PROGRESS SCHEDULE'!AH$87:AH$88,1)</f>
        <v>0</v>
      </c>
      <c r="GR30" s="123" t="s">
        <v>205</v>
      </c>
      <c r="GS30" s="124">
        <f>SUM('PROGRESS SCHEDULE'!$L$89:AG$89)</f>
        <v>0</v>
      </c>
      <c r="GT30" s="123" t="s">
        <v>205</v>
      </c>
      <c r="GU30" s="124">
        <f>INDEX('PROGRESS SCHEDULE'!AH$89:AH$90,1)</f>
        <v>0</v>
      </c>
      <c r="GW30" s="123" t="s">
        <v>205</v>
      </c>
      <c r="GX30" s="124">
        <f>SUM('PROGRESS SCHEDULE'!$L$91:AG$91)</f>
        <v>0</v>
      </c>
      <c r="GY30" s="123" t="s">
        <v>205</v>
      </c>
      <c r="GZ30" s="124">
        <f>INDEX('PROGRESS SCHEDULE'!AH$91:AH$92,1)</f>
        <v>0</v>
      </c>
      <c r="HB30" s="123" t="s">
        <v>205</v>
      </c>
      <c r="HC30" s="124">
        <f>SUM('PROGRESS SCHEDULE'!$L$93:AG$93)</f>
        <v>0</v>
      </c>
      <c r="HD30" s="123" t="s">
        <v>205</v>
      </c>
      <c r="HE30" s="124">
        <f>INDEX('PROGRESS SCHEDULE'!AH$93:AH$94,1)</f>
        <v>0</v>
      </c>
      <c r="HG30" s="123" t="s">
        <v>205</v>
      </c>
      <c r="HH30" s="124">
        <f>SUM('PROGRESS SCHEDULE'!$L$95:AG$95)</f>
        <v>0</v>
      </c>
      <c r="HI30" s="123" t="s">
        <v>205</v>
      </c>
      <c r="HJ30" s="124">
        <f>INDEX('PROGRESS SCHEDULE'!AH$95:AH$96,1)</f>
        <v>0</v>
      </c>
    </row>
    <row r="31" spans="1:218" ht="13" x14ac:dyDescent="0.3">
      <c r="A31" s="125">
        <v>23</v>
      </c>
      <c r="B31" s="407">
        <f>'WORK SHEET'!B41</f>
        <v>0</v>
      </c>
      <c r="C31" s="242"/>
      <c r="D31" s="242"/>
      <c r="E31" s="242"/>
      <c r="F31" s="242"/>
      <c r="G31" s="408"/>
      <c r="H31" s="126" t="e">
        <f>'WORK SHEET'!H41</f>
        <v>#DIV/0!</v>
      </c>
      <c r="I31" s="127">
        <f>VLOOKUP($M$3,DU8:DV49,2,FALSE)</f>
        <v>0</v>
      </c>
      <c r="J31" s="127">
        <f>VLOOKUP($M$3,DW8:DX49,2,FALSE)</f>
        <v>0</v>
      </c>
      <c r="K31" s="128">
        <f t="shared" si="0"/>
        <v>0</v>
      </c>
      <c r="L31" s="163"/>
      <c r="M31" s="163"/>
      <c r="O31" s="123" t="s">
        <v>206</v>
      </c>
      <c r="P31" s="124">
        <f>SUM('PROGRESS SCHEDULE'!$L$15:AH$15)</f>
        <v>0</v>
      </c>
      <c r="Q31" s="123" t="s">
        <v>206</v>
      </c>
      <c r="R31" s="124">
        <f>INDEX('PROGRESS SCHEDULE'!AI$15:AI$16,1)</f>
        <v>0</v>
      </c>
      <c r="T31" s="123" t="s">
        <v>206</v>
      </c>
      <c r="U31" s="124">
        <f>SUM('PROGRESS SCHEDULE'!$L$17:AH$17)</f>
        <v>0</v>
      </c>
      <c r="V31" s="123" t="s">
        <v>206</v>
      </c>
      <c r="W31" s="124">
        <f>INDEX('PROGRESS SCHEDULE'!AI$17:AI$18,1)</f>
        <v>0</v>
      </c>
      <c r="Y31" s="123" t="s">
        <v>206</v>
      </c>
      <c r="Z31" s="124">
        <f>SUM('PROGRESS SCHEDULE'!$L$19:AH$19)</f>
        <v>0</v>
      </c>
      <c r="AA31" s="123" t="s">
        <v>206</v>
      </c>
      <c r="AB31" s="124">
        <f>INDEX('PROGRESS SCHEDULE'!AI$19:AI$20,1)</f>
        <v>0</v>
      </c>
      <c r="AD31" s="123" t="s">
        <v>206</v>
      </c>
      <c r="AE31" s="124">
        <f>SUM('PROGRESS SCHEDULE'!$L$21:AH$21)</f>
        <v>0</v>
      </c>
      <c r="AF31" s="123" t="s">
        <v>206</v>
      </c>
      <c r="AG31" s="124">
        <f>INDEX('PROGRESS SCHEDULE'!AI$21:AI$22,1)</f>
        <v>0</v>
      </c>
      <c r="AI31" s="123" t="s">
        <v>206</v>
      </c>
      <c r="AJ31" s="124">
        <f>SUM('PROGRESS SCHEDULE'!$L$23:AH$23)</f>
        <v>0</v>
      </c>
      <c r="AK31" s="123" t="s">
        <v>206</v>
      </c>
      <c r="AL31" s="124">
        <f>INDEX('PROGRESS SCHEDULE'!AI$23:AI$24,1)</f>
        <v>0</v>
      </c>
      <c r="AN31" s="123" t="s">
        <v>206</v>
      </c>
      <c r="AO31" s="124">
        <f>SUM('PROGRESS SCHEDULE'!$L$25:AH$25)</f>
        <v>0</v>
      </c>
      <c r="AP31" s="123" t="s">
        <v>206</v>
      </c>
      <c r="AQ31" s="124">
        <f>INDEX('PROGRESS SCHEDULE'!AI$25:AI$26,1)</f>
        <v>0</v>
      </c>
      <c r="AS31" s="123" t="s">
        <v>206</v>
      </c>
      <c r="AT31" s="124">
        <f>SUM('PROGRESS SCHEDULE'!$L$27:AH$27)</f>
        <v>0</v>
      </c>
      <c r="AU31" s="123" t="s">
        <v>206</v>
      </c>
      <c r="AV31" s="124">
        <f>INDEX('PROGRESS SCHEDULE'!AI$27:AI$28,1)</f>
        <v>0</v>
      </c>
      <c r="AX31" s="123" t="s">
        <v>206</v>
      </c>
      <c r="AY31" s="124">
        <f>SUM('PROGRESS SCHEDULE'!$L$29:AH$29)</f>
        <v>0</v>
      </c>
      <c r="AZ31" s="123" t="s">
        <v>206</v>
      </c>
      <c r="BA31" s="124">
        <f>INDEX('PROGRESS SCHEDULE'!AI$29:AI$30,1)</f>
        <v>0</v>
      </c>
      <c r="BC31" s="123" t="s">
        <v>206</v>
      </c>
      <c r="BD31" s="124">
        <f>SUM('PROGRESS SCHEDULE'!$L$31:AH$31)</f>
        <v>0</v>
      </c>
      <c r="BE31" s="123" t="s">
        <v>206</v>
      </c>
      <c r="BF31" s="124">
        <f>INDEX('PROGRESS SCHEDULE'!AI$31:AI$32,1)</f>
        <v>0</v>
      </c>
      <c r="BH31" s="123" t="s">
        <v>206</v>
      </c>
      <c r="BI31" s="124">
        <f>SUM('PROGRESS SCHEDULE'!$L$33:AH$33)</f>
        <v>0</v>
      </c>
      <c r="BJ31" s="123" t="s">
        <v>206</v>
      </c>
      <c r="BK31" s="124">
        <f>INDEX('PROGRESS SCHEDULE'!AI$33:AI$34,1)</f>
        <v>0</v>
      </c>
      <c r="BM31" s="123" t="s">
        <v>206</v>
      </c>
      <c r="BN31" s="124">
        <f>SUM('PROGRESS SCHEDULE'!$L$35:AH$35)</f>
        <v>0</v>
      </c>
      <c r="BO31" s="123" t="s">
        <v>206</v>
      </c>
      <c r="BP31" s="124">
        <f>INDEX('PROGRESS SCHEDULE'!AI$35:AI$36,1)</f>
        <v>0</v>
      </c>
      <c r="BR31" s="123" t="s">
        <v>206</v>
      </c>
      <c r="BS31" s="124">
        <f>SUM('PROGRESS SCHEDULE'!$L$37:AH$37)</f>
        <v>0</v>
      </c>
      <c r="BT31" s="123" t="s">
        <v>206</v>
      </c>
      <c r="BU31" s="124">
        <f>INDEX('PROGRESS SCHEDULE'!AI$37:AI$38,1)</f>
        <v>0</v>
      </c>
      <c r="BW31" s="123" t="s">
        <v>206</v>
      </c>
      <c r="BX31" s="124">
        <f>SUM('PROGRESS SCHEDULE'!$L$39:AH$39)</f>
        <v>0</v>
      </c>
      <c r="BY31" s="123" t="s">
        <v>206</v>
      </c>
      <c r="BZ31" s="124">
        <f>INDEX('PROGRESS SCHEDULE'!AI$39:AI$40,1)</f>
        <v>0</v>
      </c>
      <c r="CB31" s="123" t="s">
        <v>206</v>
      </c>
      <c r="CC31" s="124">
        <f>SUM('PROGRESS SCHEDULE'!$L$41:AH$41)</f>
        <v>0</v>
      </c>
      <c r="CD31" s="123" t="s">
        <v>206</v>
      </c>
      <c r="CE31" s="124">
        <f>INDEX('PROGRESS SCHEDULE'!AI$41:AI$42,1)</f>
        <v>0</v>
      </c>
      <c r="CG31" s="123" t="s">
        <v>206</v>
      </c>
      <c r="CH31" s="124">
        <f>SUM('PROGRESS SCHEDULE'!$L$43:AH$43)</f>
        <v>0</v>
      </c>
      <c r="CI31" s="123" t="s">
        <v>206</v>
      </c>
      <c r="CJ31" s="124">
        <f>INDEX('PROGRESS SCHEDULE'!AI$43:AI$44,1)</f>
        <v>0</v>
      </c>
      <c r="CL31" s="123" t="s">
        <v>206</v>
      </c>
      <c r="CM31" s="124">
        <f>SUM('PROGRESS SCHEDULE'!$L$45:AH$45)</f>
        <v>0</v>
      </c>
      <c r="CN31" s="123" t="s">
        <v>206</v>
      </c>
      <c r="CO31" s="124">
        <f>INDEX('PROGRESS SCHEDULE'!AI$45:AI$46,1)</f>
        <v>0</v>
      </c>
      <c r="CQ31" s="123" t="s">
        <v>206</v>
      </c>
      <c r="CR31" s="124">
        <f>SUM('PROGRESS SCHEDULE'!$L$47:AH$47)</f>
        <v>0</v>
      </c>
      <c r="CS31" s="123" t="s">
        <v>206</v>
      </c>
      <c r="CT31" s="124">
        <f>INDEX('PROGRESS SCHEDULE'!AI$47:AI$48,1)</f>
        <v>0</v>
      </c>
      <c r="CV31" s="123" t="s">
        <v>206</v>
      </c>
      <c r="CW31" s="124">
        <f>SUM('PROGRESS SCHEDULE'!$L$49:AH$49)</f>
        <v>0</v>
      </c>
      <c r="CX31" s="123" t="s">
        <v>206</v>
      </c>
      <c r="CY31" s="124">
        <f>INDEX('PROGRESS SCHEDULE'!AI$49:AI$50,1)</f>
        <v>0</v>
      </c>
      <c r="DA31" s="123" t="s">
        <v>206</v>
      </c>
      <c r="DB31" s="124">
        <f>SUM('PROGRESS SCHEDULE'!$L$51:AH$51)</f>
        <v>0</v>
      </c>
      <c r="DC31" s="123" t="s">
        <v>206</v>
      </c>
      <c r="DD31" s="124">
        <f>INDEX('PROGRESS SCHEDULE'!AI$51:AI$52,1)</f>
        <v>0</v>
      </c>
      <c r="DF31" s="123" t="s">
        <v>206</v>
      </c>
      <c r="DG31" s="124">
        <f>SUM('PROGRESS SCHEDULE'!$L$53:AH$53)</f>
        <v>0</v>
      </c>
      <c r="DH31" s="123" t="s">
        <v>206</v>
      </c>
      <c r="DI31" s="124">
        <f>INDEX('PROGRESS SCHEDULE'!AI$53:AI$54,1)</f>
        <v>0</v>
      </c>
      <c r="DK31" s="123" t="s">
        <v>206</v>
      </c>
      <c r="DL31" s="124">
        <f>SUM('PROGRESS SCHEDULE'!$L$55:AH$55)</f>
        <v>0</v>
      </c>
      <c r="DM31" s="123" t="s">
        <v>206</v>
      </c>
      <c r="DN31" s="124">
        <f>INDEX('PROGRESS SCHEDULE'!AI$55:AI$56,1)</f>
        <v>0</v>
      </c>
      <c r="DP31" s="123" t="s">
        <v>206</v>
      </c>
      <c r="DQ31" s="124">
        <f>SUM('PROGRESS SCHEDULE'!$L$57:AH$57)</f>
        <v>0</v>
      </c>
      <c r="DR31" s="123" t="s">
        <v>206</v>
      </c>
      <c r="DS31" s="124">
        <f>INDEX('PROGRESS SCHEDULE'!AI$57:AI$58,1)</f>
        <v>0</v>
      </c>
      <c r="DU31" s="123" t="s">
        <v>206</v>
      </c>
      <c r="DV31" s="124">
        <f>SUM('PROGRESS SCHEDULE'!$L$59:AH$59)</f>
        <v>0</v>
      </c>
      <c r="DW31" s="123" t="s">
        <v>206</v>
      </c>
      <c r="DX31" s="124">
        <f>INDEX('PROGRESS SCHEDULE'!AI$59:AI$60,1)</f>
        <v>0</v>
      </c>
      <c r="DZ31" s="123" t="s">
        <v>206</v>
      </c>
      <c r="EA31" s="124">
        <f>SUM('PROGRESS SCHEDULE'!$L$61:AH$61)</f>
        <v>0</v>
      </c>
      <c r="EB31" s="123" t="s">
        <v>206</v>
      </c>
      <c r="EC31" s="124">
        <f>INDEX('PROGRESS SCHEDULE'!AI$61:AI$62,1)</f>
        <v>0</v>
      </c>
      <c r="EE31" s="123" t="s">
        <v>206</v>
      </c>
      <c r="EF31" s="124">
        <f>SUM('PROGRESS SCHEDULE'!A$63:$AH$63)</f>
        <v>0</v>
      </c>
      <c r="EG31" s="123" t="s">
        <v>206</v>
      </c>
      <c r="EH31" s="124">
        <f>INDEX('PROGRESS SCHEDULE'!AI$63:AI$64,1)</f>
        <v>0</v>
      </c>
      <c r="EJ31" s="123" t="s">
        <v>206</v>
      </c>
      <c r="EK31" s="124">
        <f>SUM('PROGRESS SCHEDULE'!$L$65:AH$65)</f>
        <v>0</v>
      </c>
      <c r="EL31" s="123" t="s">
        <v>206</v>
      </c>
      <c r="EM31" s="124">
        <f>INDEX('PROGRESS SCHEDULE'!AI$65:AI$66,1)</f>
        <v>0</v>
      </c>
      <c r="EO31" s="123" t="s">
        <v>206</v>
      </c>
      <c r="EP31" s="124">
        <f>SUM('PROGRESS SCHEDULE'!$L$67:AH$67)</f>
        <v>0</v>
      </c>
      <c r="EQ31" s="123" t="s">
        <v>206</v>
      </c>
      <c r="ER31" s="124">
        <f>INDEX('PROGRESS SCHEDULE'!AI$67:AI$68,1)</f>
        <v>0</v>
      </c>
      <c r="ET31" s="123" t="s">
        <v>206</v>
      </c>
      <c r="EU31" s="124">
        <f>SUM('PROGRESS SCHEDULE'!$L$69:AH$69)</f>
        <v>0</v>
      </c>
      <c r="EV31" s="123" t="s">
        <v>206</v>
      </c>
      <c r="EW31" s="124">
        <f>INDEX('PROGRESS SCHEDULE'!AI$69:AI$70,1)</f>
        <v>0</v>
      </c>
      <c r="EY31" s="123" t="s">
        <v>206</v>
      </c>
      <c r="EZ31" s="124">
        <f>SUM('PROGRESS SCHEDULE'!$L$71:AH$71)</f>
        <v>0</v>
      </c>
      <c r="FA31" s="123" t="s">
        <v>206</v>
      </c>
      <c r="FB31" s="124">
        <f>INDEX('PROGRESS SCHEDULE'!AI$71:AI$72,1)</f>
        <v>0</v>
      </c>
      <c r="FD31" s="123" t="s">
        <v>206</v>
      </c>
      <c r="FE31" s="124">
        <f>SUM('PROGRESS SCHEDULE'!$L$73:AH$73)</f>
        <v>0</v>
      </c>
      <c r="FF31" s="123" t="s">
        <v>206</v>
      </c>
      <c r="FG31" s="124">
        <f>INDEX('PROGRESS SCHEDULE'!AI$73:AI$74,1)</f>
        <v>0</v>
      </c>
      <c r="FI31" s="123" t="s">
        <v>206</v>
      </c>
      <c r="FJ31" s="124">
        <f>SUM('PROGRESS SCHEDULE'!$L$75:AH$75)</f>
        <v>0</v>
      </c>
      <c r="FK31" s="123" t="s">
        <v>206</v>
      </c>
      <c r="FL31" s="124">
        <f>INDEX('PROGRESS SCHEDULE'!AI$75:AI$76,1)</f>
        <v>0</v>
      </c>
      <c r="FN31" s="123" t="s">
        <v>206</v>
      </c>
      <c r="FO31" s="124">
        <f>SUM('PROGRESS SCHEDULE'!$L$77:AH$77)</f>
        <v>0</v>
      </c>
      <c r="FP31" s="123" t="s">
        <v>206</v>
      </c>
      <c r="FQ31" s="124">
        <f>INDEX('PROGRESS SCHEDULE'!AI$77:AI$78,1)</f>
        <v>0</v>
      </c>
      <c r="FS31" s="123" t="s">
        <v>206</v>
      </c>
      <c r="FT31" s="124">
        <f>SUM('PROGRESS SCHEDULE'!$L$79:AH$79)</f>
        <v>0</v>
      </c>
      <c r="FU31" s="123" t="s">
        <v>206</v>
      </c>
      <c r="FV31" s="124">
        <f>INDEX('PROGRESS SCHEDULE'!AI$79:AI$80,1)</f>
        <v>0</v>
      </c>
      <c r="FX31" s="123" t="s">
        <v>206</v>
      </c>
      <c r="FY31" s="124">
        <f>SUM('PROGRESS SCHEDULE'!$L$81:AH$81)</f>
        <v>0</v>
      </c>
      <c r="FZ31" s="123" t="s">
        <v>206</v>
      </c>
      <c r="GA31" s="124">
        <f>INDEX('PROGRESS SCHEDULE'!AI$81:AI$82,1)</f>
        <v>0</v>
      </c>
      <c r="GC31" s="123" t="s">
        <v>206</v>
      </c>
      <c r="GD31" s="124">
        <f>SUM('PROGRESS SCHEDULE'!$L$83:AH$83)</f>
        <v>0</v>
      </c>
      <c r="GE31" s="123" t="s">
        <v>206</v>
      </c>
      <c r="GF31" s="124">
        <f>INDEX('PROGRESS SCHEDULE'!AI$83:AI$84,1)</f>
        <v>0</v>
      </c>
      <c r="GH31" s="123" t="s">
        <v>206</v>
      </c>
      <c r="GI31" s="124">
        <f>SUM('PROGRESS SCHEDULE'!$L$85:AH$85)</f>
        <v>0</v>
      </c>
      <c r="GJ31" s="123" t="s">
        <v>206</v>
      </c>
      <c r="GK31" s="124">
        <f>INDEX('PROGRESS SCHEDULE'!AI$85:AI$86,1)</f>
        <v>0</v>
      </c>
      <c r="GM31" s="123" t="s">
        <v>206</v>
      </c>
      <c r="GN31" s="124">
        <f>SUM('PROGRESS SCHEDULE'!$L$87:AH$87)</f>
        <v>0</v>
      </c>
      <c r="GO31" s="123" t="s">
        <v>206</v>
      </c>
      <c r="GP31" s="124">
        <f>INDEX('PROGRESS SCHEDULE'!AI$87:AI$88,1)</f>
        <v>0</v>
      </c>
      <c r="GR31" s="123" t="s">
        <v>206</v>
      </c>
      <c r="GS31" s="124">
        <f>SUM('PROGRESS SCHEDULE'!$L$89:AH$89)</f>
        <v>0</v>
      </c>
      <c r="GT31" s="123" t="s">
        <v>206</v>
      </c>
      <c r="GU31" s="124">
        <f>INDEX('PROGRESS SCHEDULE'!AI$89:AI$90,1)</f>
        <v>0</v>
      </c>
      <c r="GW31" s="123" t="s">
        <v>206</v>
      </c>
      <c r="GX31" s="124">
        <f>SUM('PROGRESS SCHEDULE'!$L$91:AH$91)</f>
        <v>0</v>
      </c>
      <c r="GY31" s="123" t="s">
        <v>206</v>
      </c>
      <c r="GZ31" s="124">
        <f>INDEX('PROGRESS SCHEDULE'!AI$91:AI$92,1)</f>
        <v>0</v>
      </c>
      <c r="HB31" s="123" t="s">
        <v>206</v>
      </c>
      <c r="HC31" s="124">
        <f>SUM('PROGRESS SCHEDULE'!$L$93:AH$93)</f>
        <v>0</v>
      </c>
      <c r="HD31" s="123" t="s">
        <v>206</v>
      </c>
      <c r="HE31" s="124">
        <f>INDEX('PROGRESS SCHEDULE'!AI$93:AI$94,1)</f>
        <v>0</v>
      </c>
      <c r="HG31" s="123" t="s">
        <v>206</v>
      </c>
      <c r="HH31" s="124">
        <f>SUM('PROGRESS SCHEDULE'!$L$95:AH$95)</f>
        <v>0</v>
      </c>
      <c r="HI31" s="123" t="s">
        <v>206</v>
      </c>
      <c r="HJ31" s="124">
        <f>INDEX('PROGRESS SCHEDULE'!AI$95:AI$96,1)</f>
        <v>0</v>
      </c>
    </row>
    <row r="32" spans="1:218" ht="13" x14ac:dyDescent="0.3">
      <c r="A32" s="125">
        <v>24</v>
      </c>
      <c r="B32" s="407">
        <f>'WORK SHEET'!B42</f>
        <v>0</v>
      </c>
      <c r="C32" s="242"/>
      <c r="D32" s="242"/>
      <c r="E32" s="242"/>
      <c r="F32" s="242"/>
      <c r="G32" s="408"/>
      <c r="H32" s="126" t="e">
        <f>'WORK SHEET'!H42</f>
        <v>#DIV/0!</v>
      </c>
      <c r="I32" s="127">
        <f>VLOOKUP($M$3,DZ8:EA49,2,FALSE)</f>
        <v>0</v>
      </c>
      <c r="J32" s="127">
        <f>VLOOKUP($M$3,EB8:EC49,2,FALSE)</f>
        <v>0</v>
      </c>
      <c r="K32" s="128">
        <f t="shared" si="0"/>
        <v>0</v>
      </c>
      <c r="L32" s="163"/>
      <c r="M32" s="163"/>
      <c r="O32" s="123" t="s">
        <v>207</v>
      </c>
      <c r="P32" s="124">
        <f>SUM('PROGRESS SCHEDULE'!$L$15:AI$15)</f>
        <v>0</v>
      </c>
      <c r="Q32" s="123" t="s">
        <v>207</v>
      </c>
      <c r="R32" s="124">
        <f>INDEX('PROGRESS SCHEDULE'!AJ$15:AJ$16,1)</f>
        <v>0</v>
      </c>
      <c r="T32" s="123" t="s">
        <v>207</v>
      </c>
      <c r="U32" s="124">
        <f>SUM('PROGRESS SCHEDULE'!$L$17:AI$17)</f>
        <v>0</v>
      </c>
      <c r="V32" s="123" t="s">
        <v>207</v>
      </c>
      <c r="W32" s="124">
        <f>INDEX('PROGRESS SCHEDULE'!AJ$17:AJ$18,1)</f>
        <v>0</v>
      </c>
      <c r="Y32" s="123" t="s">
        <v>207</v>
      </c>
      <c r="Z32" s="124">
        <f>SUM('PROGRESS SCHEDULE'!$L$19:AI$19)</f>
        <v>0</v>
      </c>
      <c r="AA32" s="123" t="s">
        <v>207</v>
      </c>
      <c r="AB32" s="124">
        <f>INDEX('PROGRESS SCHEDULE'!AJ$19:AJ$20,1)</f>
        <v>0</v>
      </c>
      <c r="AD32" s="123" t="s">
        <v>207</v>
      </c>
      <c r="AE32" s="124">
        <f>SUM('PROGRESS SCHEDULE'!$L$21:AI$21)</f>
        <v>0</v>
      </c>
      <c r="AF32" s="123" t="s">
        <v>207</v>
      </c>
      <c r="AG32" s="124">
        <f>INDEX('PROGRESS SCHEDULE'!AJ$21:AJ$22,1)</f>
        <v>0</v>
      </c>
      <c r="AI32" s="123" t="s">
        <v>207</v>
      </c>
      <c r="AJ32" s="124">
        <f>SUM('PROGRESS SCHEDULE'!$L$23:AI$23)</f>
        <v>0</v>
      </c>
      <c r="AK32" s="123" t="s">
        <v>207</v>
      </c>
      <c r="AL32" s="124">
        <f>INDEX('PROGRESS SCHEDULE'!AJ$23:AJ$24,1)</f>
        <v>0</v>
      </c>
      <c r="AN32" s="123" t="s">
        <v>207</v>
      </c>
      <c r="AO32" s="124">
        <f>SUM('PROGRESS SCHEDULE'!$L$25:AI$25)</f>
        <v>0</v>
      </c>
      <c r="AP32" s="123" t="s">
        <v>207</v>
      </c>
      <c r="AQ32" s="124">
        <f>INDEX('PROGRESS SCHEDULE'!AJ$25:AJ$26,1)</f>
        <v>0</v>
      </c>
      <c r="AS32" s="123" t="s">
        <v>207</v>
      </c>
      <c r="AT32" s="124">
        <f>SUM('PROGRESS SCHEDULE'!$L$27:AI$27)</f>
        <v>0</v>
      </c>
      <c r="AU32" s="123" t="s">
        <v>207</v>
      </c>
      <c r="AV32" s="124">
        <f>INDEX('PROGRESS SCHEDULE'!AJ$27:AJ$28,1)</f>
        <v>0</v>
      </c>
      <c r="AX32" s="123" t="s">
        <v>207</v>
      </c>
      <c r="AY32" s="124">
        <f>SUM('PROGRESS SCHEDULE'!$L$29:AI$29)</f>
        <v>0</v>
      </c>
      <c r="AZ32" s="123" t="s">
        <v>207</v>
      </c>
      <c r="BA32" s="124">
        <f>INDEX('PROGRESS SCHEDULE'!AJ$29:AJ$30,1)</f>
        <v>0</v>
      </c>
      <c r="BC32" s="123" t="s">
        <v>207</v>
      </c>
      <c r="BD32" s="124">
        <f>SUM('PROGRESS SCHEDULE'!$L$31:AI$31)</f>
        <v>0</v>
      </c>
      <c r="BE32" s="123" t="s">
        <v>207</v>
      </c>
      <c r="BF32" s="124">
        <f>INDEX('PROGRESS SCHEDULE'!AJ$31:AJ$32,1)</f>
        <v>0</v>
      </c>
      <c r="BH32" s="123" t="s">
        <v>207</v>
      </c>
      <c r="BI32" s="124">
        <f>SUM('PROGRESS SCHEDULE'!$L$33:AI$33)</f>
        <v>0</v>
      </c>
      <c r="BJ32" s="123" t="s">
        <v>207</v>
      </c>
      <c r="BK32" s="124">
        <f>INDEX('PROGRESS SCHEDULE'!AJ$33:AJ$34,1)</f>
        <v>0</v>
      </c>
      <c r="BM32" s="123" t="s">
        <v>207</v>
      </c>
      <c r="BN32" s="124">
        <f>SUM('PROGRESS SCHEDULE'!$L$35:AI$35)</f>
        <v>0</v>
      </c>
      <c r="BO32" s="123" t="s">
        <v>207</v>
      </c>
      <c r="BP32" s="124">
        <f>INDEX('PROGRESS SCHEDULE'!AJ$35:AJ$36,1)</f>
        <v>0</v>
      </c>
      <c r="BR32" s="123" t="s">
        <v>207</v>
      </c>
      <c r="BS32" s="124">
        <f>SUM('PROGRESS SCHEDULE'!$L$37:AI$37)</f>
        <v>0</v>
      </c>
      <c r="BT32" s="123" t="s">
        <v>207</v>
      </c>
      <c r="BU32" s="124">
        <f>INDEX('PROGRESS SCHEDULE'!AJ$37:AJ$38,1)</f>
        <v>0</v>
      </c>
      <c r="BW32" s="123" t="s">
        <v>207</v>
      </c>
      <c r="BX32" s="124">
        <f>SUM('PROGRESS SCHEDULE'!$L$39:AI$39)</f>
        <v>0</v>
      </c>
      <c r="BY32" s="123" t="s">
        <v>207</v>
      </c>
      <c r="BZ32" s="124">
        <f>INDEX('PROGRESS SCHEDULE'!AJ$39:AJ$40,1)</f>
        <v>0</v>
      </c>
      <c r="CB32" s="123" t="s">
        <v>207</v>
      </c>
      <c r="CC32" s="124">
        <f>SUM('PROGRESS SCHEDULE'!$L$41:AI$41)</f>
        <v>0</v>
      </c>
      <c r="CD32" s="123" t="s">
        <v>207</v>
      </c>
      <c r="CE32" s="124">
        <f>INDEX('PROGRESS SCHEDULE'!AJ$41:AJ$42,1)</f>
        <v>0</v>
      </c>
      <c r="CG32" s="123" t="s">
        <v>207</v>
      </c>
      <c r="CH32" s="124">
        <f>SUM('PROGRESS SCHEDULE'!$L$43:AI$43)</f>
        <v>0</v>
      </c>
      <c r="CI32" s="123" t="s">
        <v>207</v>
      </c>
      <c r="CJ32" s="124">
        <f>INDEX('PROGRESS SCHEDULE'!AJ$43:AJ$44,1)</f>
        <v>0</v>
      </c>
      <c r="CL32" s="123" t="s">
        <v>207</v>
      </c>
      <c r="CM32" s="124">
        <f>SUM('PROGRESS SCHEDULE'!$L$45:AI$45)</f>
        <v>0</v>
      </c>
      <c r="CN32" s="123" t="s">
        <v>207</v>
      </c>
      <c r="CO32" s="124">
        <f>INDEX('PROGRESS SCHEDULE'!AJ$45:AJ$46,1)</f>
        <v>0</v>
      </c>
      <c r="CQ32" s="123" t="s">
        <v>207</v>
      </c>
      <c r="CR32" s="124">
        <f>SUM('PROGRESS SCHEDULE'!$L$47:AI$47)</f>
        <v>0</v>
      </c>
      <c r="CS32" s="123" t="s">
        <v>207</v>
      </c>
      <c r="CT32" s="124">
        <f>INDEX('PROGRESS SCHEDULE'!AJ$47:AJ$48,1)</f>
        <v>0</v>
      </c>
      <c r="CV32" s="123" t="s">
        <v>207</v>
      </c>
      <c r="CW32" s="124">
        <f>SUM('PROGRESS SCHEDULE'!$L$49:AI$49)</f>
        <v>0</v>
      </c>
      <c r="CX32" s="123" t="s">
        <v>207</v>
      </c>
      <c r="CY32" s="124">
        <f>INDEX('PROGRESS SCHEDULE'!AJ$49:AJ$50,1)</f>
        <v>0</v>
      </c>
      <c r="DA32" s="123" t="s">
        <v>207</v>
      </c>
      <c r="DB32" s="124">
        <f>SUM('PROGRESS SCHEDULE'!$L$51:AI$51)</f>
        <v>0</v>
      </c>
      <c r="DC32" s="123" t="s">
        <v>207</v>
      </c>
      <c r="DD32" s="124">
        <f>INDEX('PROGRESS SCHEDULE'!AJ$51:AJ$52,1)</f>
        <v>0</v>
      </c>
      <c r="DF32" s="123" t="s">
        <v>207</v>
      </c>
      <c r="DG32" s="124">
        <f>SUM('PROGRESS SCHEDULE'!$L$53:AI$53)</f>
        <v>0</v>
      </c>
      <c r="DH32" s="123" t="s">
        <v>207</v>
      </c>
      <c r="DI32" s="124">
        <f>INDEX('PROGRESS SCHEDULE'!AJ$53:AJ$54,1)</f>
        <v>0</v>
      </c>
      <c r="DK32" s="123" t="s">
        <v>207</v>
      </c>
      <c r="DL32" s="124">
        <f>SUM('PROGRESS SCHEDULE'!$L$55:AI$55)</f>
        <v>0</v>
      </c>
      <c r="DM32" s="123" t="s">
        <v>207</v>
      </c>
      <c r="DN32" s="124">
        <f>INDEX('PROGRESS SCHEDULE'!AJ$55:AJ$56,1)</f>
        <v>0</v>
      </c>
      <c r="DP32" s="123" t="s">
        <v>207</v>
      </c>
      <c r="DQ32" s="124">
        <f>SUM('PROGRESS SCHEDULE'!$L$57:AI$57)</f>
        <v>0</v>
      </c>
      <c r="DR32" s="123" t="s">
        <v>207</v>
      </c>
      <c r="DS32" s="124">
        <f>INDEX('PROGRESS SCHEDULE'!AJ$57:AJ$58,1)</f>
        <v>0</v>
      </c>
      <c r="DU32" s="123" t="s">
        <v>207</v>
      </c>
      <c r="DV32" s="124">
        <f>SUM('PROGRESS SCHEDULE'!$L$59:AI$59)</f>
        <v>0</v>
      </c>
      <c r="DW32" s="123" t="s">
        <v>207</v>
      </c>
      <c r="DX32" s="124">
        <f>INDEX('PROGRESS SCHEDULE'!AJ$59:AJ$60,1)</f>
        <v>0</v>
      </c>
      <c r="DZ32" s="123" t="s">
        <v>207</v>
      </c>
      <c r="EA32" s="124">
        <f>SUM('PROGRESS SCHEDULE'!$L$61:AI$61)</f>
        <v>0</v>
      </c>
      <c r="EB32" s="123" t="s">
        <v>207</v>
      </c>
      <c r="EC32" s="124">
        <f>INDEX('PROGRESS SCHEDULE'!AJ$61:AJ$62,1)</f>
        <v>0</v>
      </c>
      <c r="EE32" s="123" t="s">
        <v>207</v>
      </c>
      <c r="EF32" s="124">
        <f>SUM('PROGRESS SCHEDULE'!$L$63:AI$63)</f>
        <v>0</v>
      </c>
      <c r="EG32" s="123" t="s">
        <v>207</v>
      </c>
      <c r="EH32" s="124">
        <f>INDEX('PROGRESS SCHEDULE'!AJ$63:AJ$64,1)</f>
        <v>0</v>
      </c>
      <c r="EJ32" s="123" t="s">
        <v>207</v>
      </c>
      <c r="EK32" s="124">
        <f>SUM('PROGRESS SCHEDULE'!$L$65:AI$65)</f>
        <v>0</v>
      </c>
      <c r="EL32" s="123" t="s">
        <v>207</v>
      </c>
      <c r="EM32" s="124">
        <f>INDEX('PROGRESS SCHEDULE'!AJ$65:AJ$66,1)</f>
        <v>0</v>
      </c>
      <c r="EO32" s="123" t="s">
        <v>207</v>
      </c>
      <c r="EP32" s="124">
        <f>SUM('PROGRESS SCHEDULE'!$L$67:AI$67)</f>
        <v>0</v>
      </c>
      <c r="EQ32" s="123" t="s">
        <v>207</v>
      </c>
      <c r="ER32" s="124">
        <f>INDEX('PROGRESS SCHEDULE'!AJ$67:AJ$68,1)</f>
        <v>0</v>
      </c>
      <c r="ET32" s="123" t="s">
        <v>207</v>
      </c>
      <c r="EU32" s="124">
        <f>SUM('PROGRESS SCHEDULE'!$L$69:AI$69)</f>
        <v>0</v>
      </c>
      <c r="EV32" s="123" t="s">
        <v>207</v>
      </c>
      <c r="EW32" s="124">
        <f>INDEX('PROGRESS SCHEDULE'!AJ$69:AJ$70,1)</f>
        <v>0</v>
      </c>
      <c r="EY32" s="123" t="s">
        <v>207</v>
      </c>
      <c r="EZ32" s="124">
        <f>SUM('PROGRESS SCHEDULE'!$L$71:AI$71)</f>
        <v>0</v>
      </c>
      <c r="FA32" s="123" t="s">
        <v>207</v>
      </c>
      <c r="FB32" s="124">
        <f>INDEX('PROGRESS SCHEDULE'!AJ$71:AJ$72,1)</f>
        <v>0</v>
      </c>
      <c r="FD32" s="123" t="s">
        <v>207</v>
      </c>
      <c r="FE32" s="124">
        <f>SUM('PROGRESS SCHEDULE'!$L$73:AI$73)</f>
        <v>0</v>
      </c>
      <c r="FF32" s="123" t="s">
        <v>207</v>
      </c>
      <c r="FG32" s="124">
        <f>INDEX('PROGRESS SCHEDULE'!AJ$73:AJ$74,1)</f>
        <v>0</v>
      </c>
      <c r="FI32" s="123" t="s">
        <v>207</v>
      </c>
      <c r="FJ32" s="124">
        <f>SUM('PROGRESS SCHEDULE'!$L$75:AI$75)</f>
        <v>0</v>
      </c>
      <c r="FK32" s="123" t="s">
        <v>207</v>
      </c>
      <c r="FL32" s="124">
        <f>INDEX('PROGRESS SCHEDULE'!AJ$75:AJ$76,1)</f>
        <v>0</v>
      </c>
      <c r="FN32" s="123" t="s">
        <v>207</v>
      </c>
      <c r="FO32" s="124">
        <f>SUM('PROGRESS SCHEDULE'!$L$77:AI$77)</f>
        <v>0</v>
      </c>
      <c r="FP32" s="123" t="s">
        <v>207</v>
      </c>
      <c r="FQ32" s="124">
        <f>INDEX('PROGRESS SCHEDULE'!AJ$77:AJ$78,1)</f>
        <v>0</v>
      </c>
      <c r="FS32" s="123" t="s">
        <v>207</v>
      </c>
      <c r="FT32" s="124">
        <f>SUM('PROGRESS SCHEDULE'!$L$79:AI$79)</f>
        <v>0</v>
      </c>
      <c r="FU32" s="123" t="s">
        <v>207</v>
      </c>
      <c r="FV32" s="124">
        <f>INDEX('PROGRESS SCHEDULE'!AJ$79:AJ$80,1)</f>
        <v>0</v>
      </c>
      <c r="FX32" s="123" t="s">
        <v>207</v>
      </c>
      <c r="FY32" s="124">
        <f>SUM('PROGRESS SCHEDULE'!$L$81:AI$81)</f>
        <v>0</v>
      </c>
      <c r="FZ32" s="123" t="s">
        <v>207</v>
      </c>
      <c r="GA32" s="124">
        <f>INDEX('PROGRESS SCHEDULE'!AJ$81:AJ$82,1)</f>
        <v>0</v>
      </c>
      <c r="GC32" s="123" t="s">
        <v>207</v>
      </c>
      <c r="GD32" s="124">
        <f>SUM('PROGRESS SCHEDULE'!$L$83:AI$83)</f>
        <v>0</v>
      </c>
      <c r="GE32" s="123" t="s">
        <v>207</v>
      </c>
      <c r="GF32" s="124">
        <f>INDEX('PROGRESS SCHEDULE'!AJ$83:AJ$84,1)</f>
        <v>0</v>
      </c>
      <c r="GH32" s="123" t="s">
        <v>207</v>
      </c>
      <c r="GI32" s="124">
        <f>SUM('PROGRESS SCHEDULE'!$L$85:AI$85)</f>
        <v>0</v>
      </c>
      <c r="GJ32" s="123" t="s">
        <v>207</v>
      </c>
      <c r="GK32" s="124">
        <f>INDEX('PROGRESS SCHEDULE'!AJ$85:AJ$86,1)</f>
        <v>0</v>
      </c>
      <c r="GM32" s="123" t="s">
        <v>207</v>
      </c>
      <c r="GN32" s="124">
        <f>SUM('PROGRESS SCHEDULE'!$L$87:AI$87)</f>
        <v>0</v>
      </c>
      <c r="GO32" s="123" t="s">
        <v>207</v>
      </c>
      <c r="GP32" s="124">
        <f>INDEX('PROGRESS SCHEDULE'!AJ$87:AJ$88,1)</f>
        <v>0</v>
      </c>
      <c r="GR32" s="123" t="s">
        <v>207</v>
      </c>
      <c r="GS32" s="124">
        <f>SUM('PROGRESS SCHEDULE'!$L$89:AI$89)</f>
        <v>0</v>
      </c>
      <c r="GT32" s="123" t="s">
        <v>207</v>
      </c>
      <c r="GU32" s="124">
        <f>INDEX('PROGRESS SCHEDULE'!AJ$89:AJ$90,1)</f>
        <v>0</v>
      </c>
      <c r="GW32" s="123" t="s">
        <v>207</v>
      </c>
      <c r="GX32" s="124">
        <f>SUM('PROGRESS SCHEDULE'!$L$91:AI$91)</f>
        <v>0</v>
      </c>
      <c r="GY32" s="123" t="s">
        <v>207</v>
      </c>
      <c r="GZ32" s="124">
        <f>INDEX('PROGRESS SCHEDULE'!AJ$91:AJ$92,1)</f>
        <v>0</v>
      </c>
      <c r="HB32" s="123" t="s">
        <v>207</v>
      </c>
      <c r="HC32" s="124">
        <f>SUM('PROGRESS SCHEDULE'!$L$93:AI$93)</f>
        <v>0</v>
      </c>
      <c r="HD32" s="123" t="s">
        <v>207</v>
      </c>
      <c r="HE32" s="124">
        <f>INDEX('PROGRESS SCHEDULE'!AJ$93:AJ$94,1)</f>
        <v>0</v>
      </c>
      <c r="HG32" s="123" t="s">
        <v>207</v>
      </c>
      <c r="HH32" s="124">
        <f>SUM('PROGRESS SCHEDULE'!$L$95:AI$95)</f>
        <v>0</v>
      </c>
      <c r="HI32" s="123" t="s">
        <v>207</v>
      </c>
      <c r="HJ32" s="124">
        <f>INDEX('PROGRESS SCHEDULE'!AJ$95:AJ$96,1)</f>
        <v>0</v>
      </c>
    </row>
    <row r="33" spans="1:218" ht="13" x14ac:dyDescent="0.3">
      <c r="A33" s="125">
        <v>25</v>
      </c>
      <c r="B33" s="407">
        <f>'WORK SHEET'!B43</f>
        <v>0</v>
      </c>
      <c r="C33" s="242"/>
      <c r="D33" s="242"/>
      <c r="E33" s="242"/>
      <c r="F33" s="242"/>
      <c r="G33" s="408"/>
      <c r="H33" s="126" t="e">
        <f>'WORK SHEET'!H43</f>
        <v>#DIV/0!</v>
      </c>
      <c r="I33" s="127">
        <f>VLOOKUP($M$3,EE8:EF49,2,FALSE)</f>
        <v>0</v>
      </c>
      <c r="J33" s="127">
        <f>VLOOKUP($M$3,EG8:EH49,2,FALSE)</f>
        <v>0</v>
      </c>
      <c r="K33" s="128">
        <f t="shared" si="0"/>
        <v>0</v>
      </c>
      <c r="L33" s="163"/>
      <c r="M33" s="163"/>
      <c r="O33" s="129" t="s">
        <v>208</v>
      </c>
      <c r="P33" s="124">
        <f>SUM('PROGRESS SCHEDULE'!$L$15:AJ$15)</f>
        <v>0</v>
      </c>
      <c r="Q33" s="129" t="s">
        <v>208</v>
      </c>
      <c r="R33" s="124">
        <f>INDEX('PROGRESS SCHEDULE'!AK$15:AK$16,1)</f>
        <v>0</v>
      </c>
      <c r="S33" s="124"/>
      <c r="T33" s="129" t="s">
        <v>208</v>
      </c>
      <c r="U33" s="124">
        <f>SUM('PROGRESS SCHEDULE'!$L$17:AJ$17)</f>
        <v>0</v>
      </c>
      <c r="V33" s="129" t="s">
        <v>208</v>
      </c>
      <c r="W33" s="124">
        <f>INDEX('PROGRESS SCHEDULE'!AK$17:AK$18,1)</f>
        <v>0</v>
      </c>
      <c r="X33" s="124"/>
      <c r="Y33" s="129" t="s">
        <v>208</v>
      </c>
      <c r="Z33" s="124">
        <f>SUM('PROGRESS SCHEDULE'!$L$19:AJ$19)</f>
        <v>0</v>
      </c>
      <c r="AA33" s="129" t="s">
        <v>208</v>
      </c>
      <c r="AB33" s="124">
        <f>INDEX('PROGRESS SCHEDULE'!AK$19:AK$20,1)</f>
        <v>0</v>
      </c>
      <c r="AC33" s="124"/>
      <c r="AD33" s="129" t="s">
        <v>208</v>
      </c>
      <c r="AE33" s="124">
        <f>SUM('PROGRESS SCHEDULE'!$L$21:AJ$21)</f>
        <v>0</v>
      </c>
      <c r="AF33" s="129" t="s">
        <v>208</v>
      </c>
      <c r="AG33" s="124">
        <f>INDEX('PROGRESS SCHEDULE'!AK$21:AK$22,1)</f>
        <v>0</v>
      </c>
      <c r="AH33" s="124"/>
      <c r="AI33" s="129" t="s">
        <v>208</v>
      </c>
      <c r="AJ33" s="124">
        <f>SUM('PROGRESS SCHEDULE'!$L$23:AJ$23)</f>
        <v>0</v>
      </c>
      <c r="AK33" s="129" t="s">
        <v>208</v>
      </c>
      <c r="AL33" s="124">
        <f>INDEX('PROGRESS SCHEDULE'!AK$23:AK$24,1)</f>
        <v>0</v>
      </c>
      <c r="AN33" s="129" t="s">
        <v>208</v>
      </c>
      <c r="AO33" s="124">
        <f>SUM('PROGRESS SCHEDULE'!$L$25:AJ$25)</f>
        <v>0</v>
      </c>
      <c r="AP33" s="129" t="s">
        <v>208</v>
      </c>
      <c r="AQ33" s="124">
        <f>INDEX('PROGRESS SCHEDULE'!AK$25:AK$26,1)</f>
        <v>0</v>
      </c>
      <c r="AR33" s="124"/>
      <c r="AS33" s="129" t="s">
        <v>208</v>
      </c>
      <c r="AT33" s="124">
        <f>SUM('PROGRESS SCHEDULE'!$L$27:AJ$27)</f>
        <v>0</v>
      </c>
      <c r="AU33" s="129" t="s">
        <v>208</v>
      </c>
      <c r="AV33" s="124">
        <f>INDEX('PROGRESS SCHEDULE'!AK$27:AK$28,1)</f>
        <v>0</v>
      </c>
      <c r="AW33" s="124"/>
      <c r="AX33" s="129" t="s">
        <v>208</v>
      </c>
      <c r="AY33" s="124">
        <f>SUM('PROGRESS SCHEDULE'!$L$29:AJ$29)</f>
        <v>0</v>
      </c>
      <c r="AZ33" s="129" t="s">
        <v>208</v>
      </c>
      <c r="BA33" s="124">
        <f>INDEX('PROGRESS SCHEDULE'!AK$29:AK$30,1)</f>
        <v>0</v>
      </c>
      <c r="BB33" s="124"/>
      <c r="BC33" s="129" t="s">
        <v>208</v>
      </c>
      <c r="BD33" s="124">
        <f>SUM('PROGRESS SCHEDULE'!$L$31:AJ$31)</f>
        <v>0</v>
      </c>
      <c r="BE33" s="129" t="s">
        <v>208</v>
      </c>
      <c r="BF33" s="124">
        <f>INDEX('PROGRESS SCHEDULE'!AK$31:AK$32,1)</f>
        <v>0</v>
      </c>
      <c r="BG33" s="124"/>
      <c r="BH33" s="129" t="s">
        <v>208</v>
      </c>
      <c r="BI33" s="124">
        <f>SUM('PROGRESS SCHEDULE'!$L$33:AJ$33)</f>
        <v>0</v>
      </c>
      <c r="BJ33" s="129" t="s">
        <v>208</v>
      </c>
      <c r="BK33" s="124">
        <f>INDEX('PROGRESS SCHEDULE'!AK$33:AK$34,1)</f>
        <v>0</v>
      </c>
      <c r="BL33" s="124"/>
      <c r="BM33" s="129" t="s">
        <v>208</v>
      </c>
      <c r="BN33" s="124">
        <f>SUM('PROGRESS SCHEDULE'!$L$35:AJ$35)</f>
        <v>0</v>
      </c>
      <c r="BO33" s="129" t="s">
        <v>208</v>
      </c>
      <c r="BP33" s="124">
        <f>INDEX('PROGRESS SCHEDULE'!AK$35:AK$36,1)</f>
        <v>0</v>
      </c>
      <c r="BQ33" s="124"/>
      <c r="BR33" s="129" t="s">
        <v>208</v>
      </c>
      <c r="BS33" s="124">
        <f>SUM('PROGRESS SCHEDULE'!$L$37:AJ$37)</f>
        <v>0</v>
      </c>
      <c r="BT33" s="129" t="s">
        <v>208</v>
      </c>
      <c r="BU33" s="124">
        <f>INDEX('PROGRESS SCHEDULE'!AK$37:AK$38,1)</f>
        <v>0</v>
      </c>
      <c r="BV33" s="124"/>
      <c r="BW33" s="129" t="s">
        <v>208</v>
      </c>
      <c r="BX33" s="124">
        <f>SUM('PROGRESS SCHEDULE'!$L$39:AJ$39)</f>
        <v>0</v>
      </c>
      <c r="BY33" s="129" t="s">
        <v>208</v>
      </c>
      <c r="BZ33" s="124">
        <f>INDEX('PROGRESS SCHEDULE'!AK$39:AK$40,1)</f>
        <v>0</v>
      </c>
      <c r="CA33" s="124"/>
      <c r="CB33" s="129" t="s">
        <v>208</v>
      </c>
      <c r="CC33" s="124">
        <f>SUM('PROGRESS SCHEDULE'!$L$41:AJ$41)</f>
        <v>0</v>
      </c>
      <c r="CD33" s="129" t="s">
        <v>208</v>
      </c>
      <c r="CE33" s="124">
        <f>INDEX('PROGRESS SCHEDULE'!AK$41:AK$42,1)</f>
        <v>0</v>
      </c>
      <c r="CG33" s="129" t="s">
        <v>208</v>
      </c>
      <c r="CH33" s="124">
        <f>SUM('PROGRESS SCHEDULE'!$L$43:AJ$43)</f>
        <v>0</v>
      </c>
      <c r="CI33" s="129" t="s">
        <v>208</v>
      </c>
      <c r="CJ33" s="124">
        <f>INDEX('PROGRESS SCHEDULE'!AK$43:AK$44,1)</f>
        <v>0</v>
      </c>
      <c r="CL33" s="129" t="s">
        <v>208</v>
      </c>
      <c r="CM33" s="124">
        <f>SUM('PROGRESS SCHEDULE'!$L$45:AJ$45)</f>
        <v>0</v>
      </c>
      <c r="CN33" s="129" t="s">
        <v>208</v>
      </c>
      <c r="CO33" s="124">
        <f>INDEX('PROGRESS SCHEDULE'!AK$45:AK$46,1)</f>
        <v>0</v>
      </c>
      <c r="CQ33" s="129" t="s">
        <v>208</v>
      </c>
      <c r="CR33" s="124">
        <f>SUM('PROGRESS SCHEDULE'!$L$47:AJ$47)</f>
        <v>0</v>
      </c>
      <c r="CS33" s="129" t="s">
        <v>208</v>
      </c>
      <c r="CT33" s="124">
        <f>INDEX('PROGRESS SCHEDULE'!AK$47:AK$48,1)</f>
        <v>0</v>
      </c>
      <c r="CV33" s="129" t="s">
        <v>208</v>
      </c>
      <c r="CW33" s="124">
        <f>SUM('PROGRESS SCHEDULE'!$L$49:AJ$49)</f>
        <v>0</v>
      </c>
      <c r="CX33" s="129" t="s">
        <v>208</v>
      </c>
      <c r="CY33" s="124">
        <f>INDEX('PROGRESS SCHEDULE'!AK$49:AK$50,1)</f>
        <v>0</v>
      </c>
      <c r="DA33" s="129" t="s">
        <v>208</v>
      </c>
      <c r="DB33" s="124">
        <f>SUM('PROGRESS SCHEDULE'!$L$51:AJ$51)</f>
        <v>0</v>
      </c>
      <c r="DC33" s="129" t="s">
        <v>208</v>
      </c>
      <c r="DD33" s="124">
        <f>INDEX('PROGRESS SCHEDULE'!AK$51:AK$52,1)</f>
        <v>0</v>
      </c>
      <c r="DF33" s="129" t="s">
        <v>208</v>
      </c>
      <c r="DG33" s="124">
        <f>SUM('PROGRESS SCHEDULE'!$L$53:AJ$53)</f>
        <v>0</v>
      </c>
      <c r="DH33" s="129" t="s">
        <v>208</v>
      </c>
      <c r="DI33" s="124">
        <f>INDEX('PROGRESS SCHEDULE'!AK$53:AK$54,1)</f>
        <v>0</v>
      </c>
      <c r="DK33" s="129" t="s">
        <v>208</v>
      </c>
      <c r="DL33" s="124">
        <f>SUM('PROGRESS SCHEDULE'!$L$55:AJ$55)</f>
        <v>0</v>
      </c>
      <c r="DM33" s="129" t="s">
        <v>208</v>
      </c>
      <c r="DN33" s="124">
        <f>INDEX('PROGRESS SCHEDULE'!AK$55:AK$56,1)</f>
        <v>0</v>
      </c>
      <c r="DP33" s="129" t="s">
        <v>208</v>
      </c>
      <c r="DQ33" s="124">
        <f>SUM('PROGRESS SCHEDULE'!$L$57:AJ$57)</f>
        <v>0</v>
      </c>
      <c r="DR33" s="129" t="s">
        <v>208</v>
      </c>
      <c r="DS33" s="124">
        <f>INDEX('PROGRESS SCHEDULE'!AK$57:AK$58,1)</f>
        <v>0</v>
      </c>
      <c r="DU33" s="129" t="s">
        <v>208</v>
      </c>
      <c r="DV33" s="124">
        <f>SUM('PROGRESS SCHEDULE'!$L$59:AJ$59)</f>
        <v>0</v>
      </c>
      <c r="DW33" s="129" t="s">
        <v>208</v>
      </c>
      <c r="DX33" s="124">
        <f>INDEX('PROGRESS SCHEDULE'!AK$59:AK$60,1)</f>
        <v>0</v>
      </c>
      <c r="DZ33" s="129" t="s">
        <v>208</v>
      </c>
      <c r="EA33" s="124">
        <f>SUM('PROGRESS SCHEDULE'!$L$61:AJ$61)</f>
        <v>0</v>
      </c>
      <c r="EB33" s="129" t="s">
        <v>208</v>
      </c>
      <c r="EC33" s="124">
        <f>INDEX('PROGRESS SCHEDULE'!AK$61:AK$62,1)</f>
        <v>0</v>
      </c>
      <c r="EE33" s="129" t="s">
        <v>208</v>
      </c>
      <c r="EF33" s="124">
        <f>SUM('PROGRESS SCHEDULE'!$L$63:AJ$63)</f>
        <v>0</v>
      </c>
      <c r="EG33" s="129" t="s">
        <v>208</v>
      </c>
      <c r="EH33" s="124">
        <f>INDEX('PROGRESS SCHEDULE'!AK$63:AK$64,1)</f>
        <v>0</v>
      </c>
      <c r="EJ33" s="129" t="s">
        <v>208</v>
      </c>
      <c r="EK33" s="124">
        <f>SUM('PROGRESS SCHEDULE'!$L$65:AJ$65)</f>
        <v>0</v>
      </c>
      <c r="EL33" s="129" t="s">
        <v>208</v>
      </c>
      <c r="EM33" s="124">
        <f>INDEX('PROGRESS SCHEDULE'!AK$65:AK$66,1)</f>
        <v>0</v>
      </c>
      <c r="EO33" s="129" t="s">
        <v>208</v>
      </c>
      <c r="EP33" s="124">
        <f>SUM('PROGRESS SCHEDULE'!$L$67:AJ$67)</f>
        <v>0</v>
      </c>
      <c r="EQ33" s="129" t="s">
        <v>208</v>
      </c>
      <c r="ER33" s="124">
        <f>INDEX('PROGRESS SCHEDULE'!AK$67:AK$68,1)</f>
        <v>0</v>
      </c>
      <c r="ET33" s="129" t="s">
        <v>208</v>
      </c>
      <c r="EU33" s="124">
        <f>SUM('PROGRESS SCHEDULE'!$L$69:AJ$69)</f>
        <v>0</v>
      </c>
      <c r="EV33" s="129" t="s">
        <v>208</v>
      </c>
      <c r="EW33" s="124">
        <f>INDEX('PROGRESS SCHEDULE'!AK$69:AK$70,1)</f>
        <v>0</v>
      </c>
      <c r="EY33" s="129" t="s">
        <v>208</v>
      </c>
      <c r="EZ33" s="124">
        <f>SUM('PROGRESS SCHEDULE'!$L$71:AJ$71)</f>
        <v>0</v>
      </c>
      <c r="FA33" s="129" t="s">
        <v>208</v>
      </c>
      <c r="FB33" s="124">
        <f>INDEX('PROGRESS SCHEDULE'!AK$71:AK$72,1)</f>
        <v>0</v>
      </c>
      <c r="FD33" s="129" t="s">
        <v>208</v>
      </c>
      <c r="FE33" s="124">
        <f>SUM('PROGRESS SCHEDULE'!$L$73:AJ$73)</f>
        <v>0</v>
      </c>
      <c r="FF33" s="129" t="s">
        <v>208</v>
      </c>
      <c r="FG33" s="124">
        <f>INDEX('PROGRESS SCHEDULE'!AK$73:AK$74,1)</f>
        <v>0</v>
      </c>
      <c r="FI33" s="129" t="s">
        <v>208</v>
      </c>
      <c r="FJ33" s="124">
        <f>SUM('PROGRESS SCHEDULE'!$L$75:AJ$75)</f>
        <v>0</v>
      </c>
      <c r="FK33" s="129" t="s">
        <v>208</v>
      </c>
      <c r="FL33" s="124">
        <f>INDEX('PROGRESS SCHEDULE'!AK$75:AK$76,1)</f>
        <v>0</v>
      </c>
      <c r="FN33" s="129" t="s">
        <v>208</v>
      </c>
      <c r="FO33" s="124">
        <f>SUM('PROGRESS SCHEDULE'!$L$77:AJ$77)</f>
        <v>0</v>
      </c>
      <c r="FP33" s="129" t="s">
        <v>208</v>
      </c>
      <c r="FQ33" s="124">
        <f>INDEX('PROGRESS SCHEDULE'!AK$77:AK$78,1)</f>
        <v>0</v>
      </c>
      <c r="FS33" s="129" t="s">
        <v>208</v>
      </c>
      <c r="FT33" s="124">
        <f>SUM('PROGRESS SCHEDULE'!$L$79:AJ$79)</f>
        <v>0</v>
      </c>
      <c r="FU33" s="129" t="s">
        <v>208</v>
      </c>
      <c r="FV33" s="124">
        <f>INDEX('PROGRESS SCHEDULE'!AK$79:AK$80,1)</f>
        <v>0</v>
      </c>
      <c r="FX33" s="129" t="s">
        <v>208</v>
      </c>
      <c r="FY33" s="124">
        <f>SUM('PROGRESS SCHEDULE'!$L$81:AJ$81)</f>
        <v>0</v>
      </c>
      <c r="FZ33" s="129" t="s">
        <v>208</v>
      </c>
      <c r="GA33" s="124">
        <f>INDEX('PROGRESS SCHEDULE'!AK$81:AK$82,1)</f>
        <v>0</v>
      </c>
      <c r="GC33" s="129" t="s">
        <v>208</v>
      </c>
      <c r="GD33" s="124">
        <f>SUM('PROGRESS SCHEDULE'!$L$83:AJ$83)</f>
        <v>0</v>
      </c>
      <c r="GE33" s="129" t="s">
        <v>208</v>
      </c>
      <c r="GF33" s="124">
        <f>INDEX('PROGRESS SCHEDULE'!AK$83:AK$84,1)</f>
        <v>0</v>
      </c>
      <c r="GH33" s="129" t="s">
        <v>208</v>
      </c>
      <c r="GI33" s="124">
        <f>SUM('PROGRESS SCHEDULE'!$L$85:AJ$85)</f>
        <v>0</v>
      </c>
      <c r="GJ33" s="129" t="s">
        <v>208</v>
      </c>
      <c r="GK33" s="124">
        <f>INDEX('PROGRESS SCHEDULE'!AK$85:AK$86,1)</f>
        <v>0</v>
      </c>
      <c r="GM33" s="129" t="s">
        <v>208</v>
      </c>
      <c r="GN33" s="124">
        <f>SUM('PROGRESS SCHEDULE'!$L$87:AJ$87)</f>
        <v>0</v>
      </c>
      <c r="GO33" s="129" t="s">
        <v>208</v>
      </c>
      <c r="GP33" s="124">
        <f>INDEX('PROGRESS SCHEDULE'!AK$87:AK$88,1)</f>
        <v>0</v>
      </c>
      <c r="GR33" s="129" t="s">
        <v>208</v>
      </c>
      <c r="GS33" s="124">
        <f>SUM('PROGRESS SCHEDULE'!$L$89:AJ$89)</f>
        <v>0</v>
      </c>
      <c r="GT33" s="129" t="s">
        <v>208</v>
      </c>
      <c r="GU33" s="124">
        <f>INDEX('PROGRESS SCHEDULE'!AK$89:AK$90,1)</f>
        <v>0</v>
      </c>
      <c r="GW33" s="129" t="s">
        <v>208</v>
      </c>
      <c r="GX33" s="124">
        <f>SUM('PROGRESS SCHEDULE'!$L$91:AJ$91)</f>
        <v>0</v>
      </c>
      <c r="GY33" s="129" t="s">
        <v>208</v>
      </c>
      <c r="GZ33" s="124">
        <f>INDEX('PROGRESS SCHEDULE'!AK$91:AK$92,1)</f>
        <v>0</v>
      </c>
      <c r="HB33" s="129" t="s">
        <v>208</v>
      </c>
      <c r="HC33" s="124">
        <f>SUM('PROGRESS SCHEDULE'!$L$93:AJ$93)</f>
        <v>0</v>
      </c>
      <c r="HD33" s="129" t="s">
        <v>208</v>
      </c>
      <c r="HE33" s="124">
        <f>INDEX('PROGRESS SCHEDULE'!AK$93:AK$94,1)</f>
        <v>0</v>
      </c>
      <c r="HG33" s="129" t="s">
        <v>208</v>
      </c>
      <c r="HH33" s="124">
        <f>SUM('PROGRESS SCHEDULE'!$L$95:AJ$95)</f>
        <v>0</v>
      </c>
      <c r="HI33" s="129" t="s">
        <v>208</v>
      </c>
      <c r="HJ33" s="124">
        <f>INDEX('PROGRESS SCHEDULE'!AK$95:AK$96,1)</f>
        <v>0</v>
      </c>
    </row>
    <row r="34" spans="1:218" ht="13" x14ac:dyDescent="0.3">
      <c r="A34" s="125">
        <v>26</v>
      </c>
      <c r="B34" s="407">
        <f>'WORK SHEET'!B44</f>
        <v>0</v>
      </c>
      <c r="C34" s="242"/>
      <c r="D34" s="242"/>
      <c r="E34" s="242"/>
      <c r="F34" s="242"/>
      <c r="G34" s="408"/>
      <c r="H34" s="126" t="e">
        <f>'WORK SHEET'!H44</f>
        <v>#DIV/0!</v>
      </c>
      <c r="I34" s="127">
        <f>VLOOKUP($M$3,EJ8:EK49,2,FALSE)</f>
        <v>0</v>
      </c>
      <c r="J34" s="127">
        <f>VLOOKUP($M$3,EL8:EM49,2,FALSE)</f>
        <v>0</v>
      </c>
      <c r="K34" s="128">
        <f t="shared" ref="K34:K49" si="1">SUM(I34:J34)</f>
        <v>0</v>
      </c>
      <c r="L34" s="163"/>
      <c r="M34" s="163"/>
      <c r="N34" s="124"/>
      <c r="O34" s="123" t="s">
        <v>209</v>
      </c>
      <c r="P34" s="124">
        <f>SUM('PROGRESS SCHEDULE'!$L$15:AL$15)</f>
        <v>0</v>
      </c>
      <c r="Q34" s="123" t="s">
        <v>209</v>
      </c>
      <c r="R34" s="124">
        <f>INDEX('PROGRESS SCHEDULE'!AL$15:AL$16,1)</f>
        <v>0</v>
      </c>
      <c r="T34" s="123" t="s">
        <v>209</v>
      </c>
      <c r="U34" s="124">
        <f>SUM('PROGRESS SCHEDULE'!$L$17:AK$17)</f>
        <v>0</v>
      </c>
      <c r="V34" s="123" t="s">
        <v>209</v>
      </c>
      <c r="W34" s="124">
        <f>INDEX('PROGRESS SCHEDULE'!AL$17:AL$18,1)</f>
        <v>0</v>
      </c>
      <c r="Y34" s="123" t="s">
        <v>209</v>
      </c>
      <c r="Z34" s="124">
        <f>SUM('PROGRESS SCHEDULE'!$L$19:AK$19)</f>
        <v>0</v>
      </c>
      <c r="AA34" s="123" t="s">
        <v>209</v>
      </c>
      <c r="AB34" s="124">
        <f>INDEX('PROGRESS SCHEDULE'!AL$19:AL$20,1)</f>
        <v>0</v>
      </c>
      <c r="AD34" s="123" t="s">
        <v>209</v>
      </c>
      <c r="AE34" s="124">
        <f>SUM('PROGRESS SCHEDULE'!$L$21:AK$21)</f>
        <v>0</v>
      </c>
      <c r="AF34" s="123" t="s">
        <v>209</v>
      </c>
      <c r="AG34" s="124">
        <f>INDEX('PROGRESS SCHEDULE'!AL$21:AL$22,1)</f>
        <v>0</v>
      </c>
      <c r="AI34" s="123" t="s">
        <v>209</v>
      </c>
      <c r="AJ34" s="124">
        <f>SUM('PROGRESS SCHEDULE'!$L$23:AK$23)</f>
        <v>0</v>
      </c>
      <c r="AK34" s="123" t="s">
        <v>209</v>
      </c>
      <c r="AL34" s="124">
        <f>INDEX('PROGRESS SCHEDULE'!AL$23:AL$24,1)</f>
        <v>0</v>
      </c>
      <c r="AM34" s="124"/>
      <c r="AN34" s="123" t="s">
        <v>209</v>
      </c>
      <c r="AO34" s="124">
        <f>SUM('PROGRESS SCHEDULE'!$L$25:AJ$25)</f>
        <v>0</v>
      </c>
      <c r="AP34" s="123" t="s">
        <v>209</v>
      </c>
      <c r="AQ34" s="124">
        <f>INDEX('PROGRESS SCHEDULE'!AL$25:AL$26,1)</f>
        <v>0</v>
      </c>
      <c r="AR34" s="124"/>
      <c r="AS34" s="123" t="s">
        <v>209</v>
      </c>
      <c r="AT34" s="124">
        <f>SUM('PROGRESS SCHEDULE'!$L$27:AK$27)</f>
        <v>0</v>
      </c>
      <c r="AU34" s="123" t="s">
        <v>209</v>
      </c>
      <c r="AV34" s="124">
        <f>INDEX('PROGRESS SCHEDULE'!AL$27:AL$28,1)</f>
        <v>0</v>
      </c>
      <c r="AW34" s="124"/>
      <c r="AX34" s="123" t="s">
        <v>209</v>
      </c>
      <c r="AY34" s="124">
        <f>SUM('PROGRESS SCHEDULE'!$L$29:AK$29)</f>
        <v>0</v>
      </c>
      <c r="AZ34" s="123" t="s">
        <v>209</v>
      </c>
      <c r="BA34" s="124">
        <f>INDEX('PROGRESS SCHEDULE'!AL$29:AL$30,1)</f>
        <v>0</v>
      </c>
      <c r="BB34" s="124"/>
      <c r="BC34" s="123" t="s">
        <v>209</v>
      </c>
      <c r="BD34" s="124">
        <f>SUM('PROGRESS SCHEDULE'!$L$31:AK$31)</f>
        <v>0</v>
      </c>
      <c r="BE34" s="123" t="s">
        <v>209</v>
      </c>
      <c r="BF34" s="124">
        <f>INDEX('PROGRESS SCHEDULE'!AL$31:AL$32,1)</f>
        <v>0</v>
      </c>
      <c r="BG34" s="124"/>
      <c r="BH34" s="123" t="s">
        <v>209</v>
      </c>
      <c r="BI34" s="124">
        <f>SUM('PROGRESS SCHEDULE'!$L$33:AK$33)</f>
        <v>0</v>
      </c>
      <c r="BJ34" s="123" t="s">
        <v>209</v>
      </c>
      <c r="BK34" s="124">
        <f>INDEX('PROGRESS SCHEDULE'!AL$33:AL$34,1)</f>
        <v>0</v>
      </c>
      <c r="BL34" s="124"/>
      <c r="BM34" s="123" t="s">
        <v>209</v>
      </c>
      <c r="BN34" s="124">
        <f>SUM('PROGRESS SCHEDULE'!$L$35:AK$35)</f>
        <v>0</v>
      </c>
      <c r="BO34" s="123" t="s">
        <v>209</v>
      </c>
      <c r="BP34" s="124">
        <f>INDEX('PROGRESS SCHEDULE'!AL$35:AL$36,1)</f>
        <v>0</v>
      </c>
      <c r="BQ34" s="124"/>
      <c r="BR34" s="123" t="s">
        <v>209</v>
      </c>
      <c r="BS34" s="124">
        <f>SUM('PROGRESS SCHEDULE'!$L$37:AK$37)</f>
        <v>0</v>
      </c>
      <c r="BT34" s="123" t="s">
        <v>209</v>
      </c>
      <c r="BU34" s="124">
        <f>INDEX('PROGRESS SCHEDULE'!AL$37:AL$38,1)</f>
        <v>0</v>
      </c>
      <c r="BV34" s="124"/>
      <c r="BW34" s="123" t="s">
        <v>209</v>
      </c>
      <c r="BX34" s="124">
        <f>SUM('PROGRESS SCHEDULE'!$L$39:AK$39)</f>
        <v>0</v>
      </c>
      <c r="BY34" s="123" t="s">
        <v>209</v>
      </c>
      <c r="BZ34" s="124">
        <f>INDEX('PROGRESS SCHEDULE'!AL$39:AL$40,1)</f>
        <v>0</v>
      </c>
      <c r="CB34" s="123" t="s">
        <v>209</v>
      </c>
      <c r="CC34" s="124">
        <f>SUM('PROGRESS SCHEDULE'!$L$41:AK$41)</f>
        <v>0</v>
      </c>
      <c r="CD34" s="123" t="s">
        <v>209</v>
      </c>
      <c r="CE34" s="124">
        <f>INDEX('PROGRESS SCHEDULE'!AL$41:AL$42,1)</f>
        <v>0</v>
      </c>
      <c r="CG34" s="123" t="s">
        <v>209</v>
      </c>
      <c r="CH34" s="124">
        <f>SUM('PROGRESS SCHEDULE'!$L$43:AK$43)</f>
        <v>0</v>
      </c>
      <c r="CI34" s="123" t="s">
        <v>209</v>
      </c>
      <c r="CJ34" s="124">
        <f>INDEX('PROGRESS SCHEDULE'!AL$43:AL$44,1)</f>
        <v>0</v>
      </c>
      <c r="CL34" s="123" t="s">
        <v>209</v>
      </c>
      <c r="CM34" s="124">
        <f>SUM('PROGRESS SCHEDULE'!$L$45:AK$45)</f>
        <v>0</v>
      </c>
      <c r="CN34" s="123" t="s">
        <v>209</v>
      </c>
      <c r="CO34" s="124">
        <f>INDEX('PROGRESS SCHEDULE'!AL$45:AL$46,1)</f>
        <v>0</v>
      </c>
      <c r="CQ34" s="123" t="s">
        <v>209</v>
      </c>
      <c r="CR34" s="124">
        <f>SUM('PROGRESS SCHEDULE'!$L$47:AK$47)</f>
        <v>0</v>
      </c>
      <c r="CS34" s="123" t="s">
        <v>209</v>
      </c>
      <c r="CT34" s="124">
        <f>INDEX('PROGRESS SCHEDULE'!AL$47:AL$48,1)</f>
        <v>0</v>
      </c>
      <c r="CV34" s="123" t="s">
        <v>209</v>
      </c>
      <c r="CW34" s="124">
        <f>SUM('PROGRESS SCHEDULE'!$L$49:AK$49)</f>
        <v>0</v>
      </c>
      <c r="CX34" s="123" t="s">
        <v>209</v>
      </c>
      <c r="CY34" s="124">
        <f>INDEX('PROGRESS SCHEDULE'!AL$49:AL$50,1)</f>
        <v>0</v>
      </c>
      <c r="DA34" s="123" t="s">
        <v>209</v>
      </c>
      <c r="DB34" s="124">
        <f>SUM('PROGRESS SCHEDULE'!$L$51:AK$51)</f>
        <v>0</v>
      </c>
      <c r="DC34" s="123" t="s">
        <v>209</v>
      </c>
      <c r="DD34" s="124">
        <f>INDEX('PROGRESS SCHEDULE'!AL$51:AL$52,1)</f>
        <v>0</v>
      </c>
      <c r="DF34" s="123" t="s">
        <v>209</v>
      </c>
      <c r="DG34" s="124">
        <f>SUM('PROGRESS SCHEDULE'!$L$53:AK$53)</f>
        <v>0</v>
      </c>
      <c r="DH34" s="123" t="s">
        <v>209</v>
      </c>
      <c r="DI34" s="124">
        <f>INDEX('PROGRESS SCHEDULE'!AL$53:AL$54,1)</f>
        <v>0</v>
      </c>
      <c r="DK34" s="123" t="s">
        <v>209</v>
      </c>
      <c r="DL34" s="124">
        <f>SUM('PROGRESS SCHEDULE'!$L$55:AK$55)</f>
        <v>0</v>
      </c>
      <c r="DM34" s="123" t="s">
        <v>209</v>
      </c>
      <c r="DN34" s="124">
        <f>INDEX('PROGRESS SCHEDULE'!AL$55:AL$56,1)</f>
        <v>0</v>
      </c>
      <c r="DP34" s="123" t="s">
        <v>209</v>
      </c>
      <c r="DQ34" s="124">
        <f>SUM('PROGRESS SCHEDULE'!$L$57:AK$57)</f>
        <v>0</v>
      </c>
      <c r="DR34" s="123" t="s">
        <v>209</v>
      </c>
      <c r="DS34" s="124">
        <f>INDEX('PROGRESS SCHEDULE'!AL$57:AL$58,1)</f>
        <v>0</v>
      </c>
      <c r="DU34" s="123" t="s">
        <v>209</v>
      </c>
      <c r="DV34" s="124">
        <f>SUM('PROGRESS SCHEDULE'!$L$59:AK$59)</f>
        <v>0</v>
      </c>
      <c r="DW34" s="123" t="s">
        <v>209</v>
      </c>
      <c r="DX34" s="124">
        <f>INDEX('PROGRESS SCHEDULE'!AL$59:AL$60,1)</f>
        <v>0</v>
      </c>
      <c r="DZ34" s="123" t="s">
        <v>209</v>
      </c>
      <c r="EA34" s="124">
        <f>SUM('PROGRESS SCHEDULE'!$L$61:AK$61)</f>
        <v>0</v>
      </c>
      <c r="EB34" s="123" t="s">
        <v>209</v>
      </c>
      <c r="EC34" s="124">
        <f>INDEX('PROGRESS SCHEDULE'!AL$61:AL$62,1)</f>
        <v>0</v>
      </c>
      <c r="EE34" s="123" t="s">
        <v>209</v>
      </c>
      <c r="EF34" s="124">
        <f>SUM('PROGRESS SCHEDULE'!$L$63:AK$63)</f>
        <v>0</v>
      </c>
      <c r="EG34" s="123" t="s">
        <v>209</v>
      </c>
      <c r="EH34" s="124">
        <f>INDEX('PROGRESS SCHEDULE'!AL$63:AL$64,1)</f>
        <v>0</v>
      </c>
      <c r="EJ34" s="123" t="s">
        <v>209</v>
      </c>
      <c r="EK34" s="124">
        <f>SUM('PROGRESS SCHEDULE'!$L$65:AK$65)</f>
        <v>0</v>
      </c>
      <c r="EL34" s="123" t="s">
        <v>209</v>
      </c>
      <c r="EM34" s="124">
        <f>INDEX('PROGRESS SCHEDULE'!AL$65:AL$66,1)</f>
        <v>0</v>
      </c>
      <c r="EO34" s="123" t="s">
        <v>209</v>
      </c>
      <c r="EP34" s="124">
        <f>SUM('PROGRESS SCHEDULE'!$L$67:AK$67)</f>
        <v>0</v>
      </c>
      <c r="EQ34" s="123" t="s">
        <v>209</v>
      </c>
      <c r="ER34" s="124">
        <f>INDEX('PROGRESS SCHEDULE'!AL$67:AL$68,1)</f>
        <v>0</v>
      </c>
      <c r="ET34" s="123" t="s">
        <v>209</v>
      </c>
      <c r="EU34" s="124">
        <f>SUM('PROGRESS SCHEDULE'!$L$69:AK$69)</f>
        <v>0</v>
      </c>
      <c r="EV34" s="123" t="s">
        <v>209</v>
      </c>
      <c r="EW34" s="124">
        <f>INDEX('PROGRESS SCHEDULE'!AL$69:AL$70,1)</f>
        <v>0</v>
      </c>
      <c r="EY34" s="123" t="s">
        <v>209</v>
      </c>
      <c r="EZ34" s="124">
        <f>SUM('PROGRESS SCHEDULE'!$L$71:AK$71)</f>
        <v>0</v>
      </c>
      <c r="FA34" s="123" t="s">
        <v>209</v>
      </c>
      <c r="FB34" s="124">
        <f>INDEX('PROGRESS SCHEDULE'!AL$71:AL$72,1)</f>
        <v>0</v>
      </c>
      <c r="FD34" s="123" t="s">
        <v>209</v>
      </c>
      <c r="FE34" s="124">
        <f>SUM('PROGRESS SCHEDULE'!$L$73:AK$73)</f>
        <v>0</v>
      </c>
      <c r="FF34" s="123" t="s">
        <v>209</v>
      </c>
      <c r="FG34" s="124">
        <f>INDEX('PROGRESS SCHEDULE'!AL$73:AL$74,1)</f>
        <v>0</v>
      </c>
      <c r="FI34" s="123" t="s">
        <v>209</v>
      </c>
      <c r="FJ34" s="124">
        <f>SUM('PROGRESS SCHEDULE'!$L$75:AK$75)</f>
        <v>0</v>
      </c>
      <c r="FK34" s="123" t="s">
        <v>209</v>
      </c>
      <c r="FL34" s="124">
        <f>INDEX('PROGRESS SCHEDULE'!AL$75:AL$76,1)</f>
        <v>0</v>
      </c>
      <c r="FN34" s="123" t="s">
        <v>209</v>
      </c>
      <c r="FO34" s="124">
        <f>SUM('PROGRESS SCHEDULE'!$L$77:AK$77)</f>
        <v>0</v>
      </c>
      <c r="FP34" s="123" t="s">
        <v>209</v>
      </c>
      <c r="FQ34" s="124">
        <f>INDEX('PROGRESS SCHEDULE'!AL$77:AL$78,1)</f>
        <v>0</v>
      </c>
      <c r="FS34" s="123" t="s">
        <v>209</v>
      </c>
      <c r="FT34" s="124">
        <f>SUM('PROGRESS SCHEDULE'!A$79:$AK$79)</f>
        <v>0</v>
      </c>
      <c r="FU34" s="123" t="s">
        <v>209</v>
      </c>
      <c r="FV34" s="124">
        <f>INDEX('PROGRESS SCHEDULE'!AL$79:AL$80,1)</f>
        <v>0</v>
      </c>
      <c r="FX34" s="123" t="s">
        <v>209</v>
      </c>
      <c r="FY34" s="124">
        <f>SUM('PROGRESS SCHEDULE'!$L$81:AK$81)</f>
        <v>0</v>
      </c>
      <c r="FZ34" s="123" t="s">
        <v>209</v>
      </c>
      <c r="GA34" s="124">
        <f>INDEX('PROGRESS SCHEDULE'!AL$81:AL$82,1)</f>
        <v>0</v>
      </c>
      <c r="GC34" s="123" t="s">
        <v>209</v>
      </c>
      <c r="GD34" s="124">
        <f>SUM('PROGRESS SCHEDULE'!$L$83:AK$83)</f>
        <v>0</v>
      </c>
      <c r="GE34" s="123" t="s">
        <v>209</v>
      </c>
      <c r="GF34" s="124">
        <f>INDEX('PROGRESS SCHEDULE'!AL$83:AL$84,1)</f>
        <v>0</v>
      </c>
      <c r="GH34" s="123" t="s">
        <v>209</v>
      </c>
      <c r="GI34" s="124">
        <f>SUM('PROGRESS SCHEDULE'!$L$85:AK$85)</f>
        <v>0</v>
      </c>
      <c r="GJ34" s="123" t="s">
        <v>209</v>
      </c>
      <c r="GK34" s="124">
        <f>INDEX('PROGRESS SCHEDULE'!AL$85:AL$86,1)</f>
        <v>0</v>
      </c>
      <c r="GM34" s="123" t="s">
        <v>209</v>
      </c>
      <c r="GN34" s="124">
        <f>SUM('PROGRESS SCHEDULE'!$L$87:AK$87)</f>
        <v>0</v>
      </c>
      <c r="GO34" s="123" t="s">
        <v>209</v>
      </c>
      <c r="GP34" s="124">
        <f>INDEX('PROGRESS SCHEDULE'!AL$87:AL$88,1)</f>
        <v>0</v>
      </c>
      <c r="GR34" s="123" t="s">
        <v>209</v>
      </c>
      <c r="GS34" s="124">
        <f>SUM('PROGRESS SCHEDULE'!$L$89:AK$89)</f>
        <v>0</v>
      </c>
      <c r="GT34" s="123" t="s">
        <v>209</v>
      </c>
      <c r="GU34" s="124">
        <f>INDEX('PROGRESS SCHEDULE'!AL$89:AL$90,1)</f>
        <v>0</v>
      </c>
      <c r="GW34" s="123" t="s">
        <v>209</v>
      </c>
      <c r="GX34" s="124">
        <f>SUM('PROGRESS SCHEDULE'!$L$91:AK$91)</f>
        <v>0</v>
      </c>
      <c r="GY34" s="123" t="s">
        <v>209</v>
      </c>
      <c r="GZ34" s="124">
        <f>INDEX('PROGRESS SCHEDULE'!AL$91:AL$92,1)</f>
        <v>0</v>
      </c>
      <c r="HB34" s="123" t="s">
        <v>209</v>
      </c>
      <c r="HC34" s="124">
        <f>SUM('PROGRESS SCHEDULE'!$L$93:AK$93)</f>
        <v>0</v>
      </c>
      <c r="HD34" s="123" t="s">
        <v>209</v>
      </c>
      <c r="HE34" s="124">
        <f>INDEX('PROGRESS SCHEDULE'!AL$93:AL$94,1)</f>
        <v>0</v>
      </c>
      <c r="HG34" s="123" t="s">
        <v>209</v>
      </c>
      <c r="HH34" s="124">
        <f>SUM('PROGRESS SCHEDULE'!$L$95:AK$95)</f>
        <v>0</v>
      </c>
      <c r="HI34" s="123" t="s">
        <v>209</v>
      </c>
      <c r="HJ34" s="124">
        <f>INDEX('PROGRESS SCHEDULE'!AL$95:AL$96,1)</f>
        <v>0</v>
      </c>
    </row>
    <row r="35" spans="1:218" ht="13" x14ac:dyDescent="0.3">
      <c r="A35" s="125">
        <v>27</v>
      </c>
      <c r="B35" s="407">
        <f>'WORK SHEET'!B45</f>
        <v>0</v>
      </c>
      <c r="C35" s="242"/>
      <c r="D35" s="242"/>
      <c r="E35" s="242"/>
      <c r="F35" s="242"/>
      <c r="G35" s="408"/>
      <c r="H35" s="126" t="e">
        <f>'WORK SHEET'!H45</f>
        <v>#DIV/0!</v>
      </c>
      <c r="I35" s="127">
        <f>VLOOKUP($M$3,EO8:EP49,2,FALSE)</f>
        <v>0</v>
      </c>
      <c r="J35" s="127">
        <f>VLOOKUP($M$3,EQ8:ER49,2,FALSE)</f>
        <v>0</v>
      </c>
      <c r="K35" s="128">
        <f t="shared" si="1"/>
        <v>0</v>
      </c>
      <c r="L35" s="163"/>
      <c r="M35" s="163"/>
      <c r="O35" s="123" t="s">
        <v>210</v>
      </c>
      <c r="P35" s="124">
        <f>SUM('PROGRESS SCHEDULE'!$L$15:AL$15)</f>
        <v>0</v>
      </c>
      <c r="Q35" s="123" t="s">
        <v>210</v>
      </c>
      <c r="R35" s="124">
        <f>INDEX('PROGRESS SCHEDULE'!AM$15:AM$16,1)</f>
        <v>0</v>
      </c>
      <c r="S35" s="124"/>
      <c r="T35" s="123" t="s">
        <v>210</v>
      </c>
      <c r="U35" s="124">
        <f>SUM('PROGRESS SCHEDULE'!$L$17:AL$17)</f>
        <v>0</v>
      </c>
      <c r="V35" s="123" t="s">
        <v>210</v>
      </c>
      <c r="W35" s="124">
        <f>INDEX('PROGRESS SCHEDULE'!AM$17:AM$18,1)</f>
        <v>0</v>
      </c>
      <c r="X35" s="124"/>
      <c r="Y35" s="123" t="s">
        <v>210</v>
      </c>
      <c r="Z35" s="124">
        <f>SUM('PROGRESS SCHEDULE'!$L$19:AL$19)</f>
        <v>0</v>
      </c>
      <c r="AA35" s="123" t="s">
        <v>210</v>
      </c>
      <c r="AB35" s="124">
        <f>INDEX('PROGRESS SCHEDULE'!AM$19:AM$20,1)</f>
        <v>0</v>
      </c>
      <c r="AC35" s="124"/>
      <c r="AD35" s="123" t="s">
        <v>210</v>
      </c>
      <c r="AE35" s="124">
        <f>SUM('PROGRESS SCHEDULE'!$L$21:AL$21)</f>
        <v>0</v>
      </c>
      <c r="AF35" s="123" t="s">
        <v>210</v>
      </c>
      <c r="AG35" s="124">
        <f>INDEX('PROGRESS SCHEDULE'!AM$21:AM$22,1)</f>
        <v>0</v>
      </c>
      <c r="AI35" s="123" t="s">
        <v>210</v>
      </c>
      <c r="AJ35" s="124">
        <f>SUM('PROGRESS SCHEDULE'!$L$23:AL$23)</f>
        <v>0</v>
      </c>
      <c r="AK35" s="123" t="s">
        <v>210</v>
      </c>
      <c r="AL35" s="124">
        <f>INDEX('PROGRESS SCHEDULE'!AM$23:AM$24,1)</f>
        <v>0</v>
      </c>
      <c r="AN35" s="123" t="s">
        <v>210</v>
      </c>
      <c r="AO35" s="124">
        <f>SUM('PROGRESS SCHEDULE'!$L$25:AL$25)</f>
        <v>0</v>
      </c>
      <c r="AP35" s="123" t="s">
        <v>210</v>
      </c>
      <c r="AQ35" s="124">
        <f>INDEX('PROGRESS SCHEDULE'!AM$25:AM$26,1)</f>
        <v>0</v>
      </c>
      <c r="AR35" s="124"/>
      <c r="AS35" s="123" t="s">
        <v>210</v>
      </c>
      <c r="AT35" s="124">
        <f>SUM('PROGRESS SCHEDULE'!$L$27:AL$27)</f>
        <v>0</v>
      </c>
      <c r="AU35" s="123" t="s">
        <v>210</v>
      </c>
      <c r="AV35" s="124">
        <f>INDEX('PROGRESS SCHEDULE'!AM$27:AM$28,1)</f>
        <v>0</v>
      </c>
      <c r="AW35" s="124"/>
      <c r="AX35" s="123" t="s">
        <v>210</v>
      </c>
      <c r="AY35" s="124">
        <f>SUM('PROGRESS SCHEDULE'!$L$29:AL$29)</f>
        <v>0</v>
      </c>
      <c r="AZ35" s="123" t="s">
        <v>210</v>
      </c>
      <c r="BA35" s="124">
        <f>INDEX('PROGRESS SCHEDULE'!AM$29:AM$30,1)</f>
        <v>0</v>
      </c>
      <c r="BB35" s="124"/>
      <c r="BC35" s="123" t="s">
        <v>210</v>
      </c>
      <c r="BD35" s="124">
        <f>SUM('PROGRESS SCHEDULE'!$L$31:AL$31)</f>
        <v>0</v>
      </c>
      <c r="BE35" s="123" t="s">
        <v>210</v>
      </c>
      <c r="BF35" s="124">
        <f>INDEX('PROGRESS SCHEDULE'!AM$31:AM$32,1)</f>
        <v>0</v>
      </c>
      <c r="BG35" s="124"/>
      <c r="BH35" s="123" t="s">
        <v>210</v>
      </c>
      <c r="BI35" s="124">
        <f>SUM('PROGRESS SCHEDULE'!$L$33:AL$33)</f>
        <v>0</v>
      </c>
      <c r="BJ35" s="123" t="s">
        <v>210</v>
      </c>
      <c r="BK35" s="124">
        <f>INDEX('PROGRESS SCHEDULE'!AM$33:AM$34,1)</f>
        <v>0</v>
      </c>
      <c r="BL35" s="124"/>
      <c r="BM35" s="123" t="s">
        <v>210</v>
      </c>
      <c r="BN35" s="124">
        <f>SUM('PROGRESS SCHEDULE'!$L$35:AL$35)</f>
        <v>0</v>
      </c>
      <c r="BO35" s="123" t="s">
        <v>210</v>
      </c>
      <c r="BP35" s="124">
        <f>INDEX('PROGRESS SCHEDULE'!AM$35:AM$36,1)</f>
        <v>0</v>
      </c>
      <c r="BQ35" s="124"/>
      <c r="BR35" s="123" t="s">
        <v>210</v>
      </c>
      <c r="BS35" s="124">
        <f>SUM('PROGRESS SCHEDULE'!$L$37:AL$37)</f>
        <v>0</v>
      </c>
      <c r="BT35" s="123" t="s">
        <v>210</v>
      </c>
      <c r="BU35" s="124">
        <f>INDEX('PROGRESS SCHEDULE'!AM$37:AM$38,1)</f>
        <v>0</v>
      </c>
      <c r="BV35" s="124"/>
      <c r="BW35" s="123" t="s">
        <v>210</v>
      </c>
      <c r="BX35" s="124">
        <f>SUM('PROGRESS SCHEDULE'!$L$39:AL$39)</f>
        <v>0</v>
      </c>
      <c r="BY35" s="123" t="s">
        <v>210</v>
      </c>
      <c r="BZ35" s="124">
        <f>INDEX('PROGRESS SCHEDULE'!AM$39:AM$40,1)</f>
        <v>0</v>
      </c>
      <c r="CB35" s="123" t="s">
        <v>210</v>
      </c>
      <c r="CC35" s="124">
        <f>SUM('PROGRESS SCHEDULE'!$L$41:AL$41)</f>
        <v>0</v>
      </c>
      <c r="CD35" s="123" t="s">
        <v>210</v>
      </c>
      <c r="CE35" s="124">
        <f>INDEX('PROGRESS SCHEDULE'!AM$41:AM$42,1)</f>
        <v>0</v>
      </c>
      <c r="CG35" s="123" t="s">
        <v>210</v>
      </c>
      <c r="CH35" s="124">
        <f>SUM('PROGRESS SCHEDULE'!$L$43:AL$43)</f>
        <v>0</v>
      </c>
      <c r="CI35" s="123" t="s">
        <v>210</v>
      </c>
      <c r="CJ35" s="124">
        <f>INDEX('PROGRESS SCHEDULE'!AM$43:AM$44,1)</f>
        <v>0</v>
      </c>
      <c r="CL35" s="123" t="s">
        <v>210</v>
      </c>
      <c r="CM35" s="124">
        <f>SUM('PROGRESS SCHEDULE'!$L$45:AL$45)</f>
        <v>0</v>
      </c>
      <c r="CN35" s="123" t="s">
        <v>210</v>
      </c>
      <c r="CO35" s="124">
        <f>INDEX('PROGRESS SCHEDULE'!AM$45:AM$46,1)</f>
        <v>0</v>
      </c>
      <c r="CQ35" s="123" t="s">
        <v>210</v>
      </c>
      <c r="CR35" s="124">
        <f>SUM('PROGRESS SCHEDULE'!$L$47:AL$47)</f>
        <v>0</v>
      </c>
      <c r="CS35" s="123" t="s">
        <v>210</v>
      </c>
      <c r="CT35" s="124">
        <f>INDEX('PROGRESS SCHEDULE'!AM$47:AM$48,1)</f>
        <v>0</v>
      </c>
      <c r="CV35" s="123" t="s">
        <v>210</v>
      </c>
      <c r="CW35" s="124">
        <f>SUM('PROGRESS SCHEDULE'!$L$49:AL$49)</f>
        <v>0</v>
      </c>
      <c r="CX35" s="123" t="s">
        <v>210</v>
      </c>
      <c r="CY35" s="124">
        <f>INDEX('PROGRESS SCHEDULE'!AM$49:AM$50,1)</f>
        <v>0</v>
      </c>
      <c r="DA35" s="123" t="s">
        <v>210</v>
      </c>
      <c r="DB35" s="124">
        <f>SUM('PROGRESS SCHEDULE'!$L$51:AL$51)</f>
        <v>0</v>
      </c>
      <c r="DC35" s="123" t="s">
        <v>210</v>
      </c>
      <c r="DD35" s="124">
        <f>INDEX('PROGRESS SCHEDULE'!AM$51:AM$52,1)</f>
        <v>0</v>
      </c>
      <c r="DF35" s="123" t="s">
        <v>210</v>
      </c>
      <c r="DG35" s="124">
        <f>SUM('PROGRESS SCHEDULE'!$L$53:AL$53)</f>
        <v>0</v>
      </c>
      <c r="DH35" s="123" t="s">
        <v>210</v>
      </c>
      <c r="DI35" s="124">
        <f>INDEX('PROGRESS SCHEDULE'!AM$53:AM$54,1)</f>
        <v>0</v>
      </c>
      <c r="DK35" s="123" t="s">
        <v>210</v>
      </c>
      <c r="DL35" s="124">
        <f>SUM('PROGRESS SCHEDULE'!$L$55:AL$55)</f>
        <v>0</v>
      </c>
      <c r="DM35" s="123" t="s">
        <v>210</v>
      </c>
      <c r="DN35" s="124">
        <f>INDEX('PROGRESS SCHEDULE'!AM$55:AM$56,1)</f>
        <v>0</v>
      </c>
      <c r="DP35" s="123" t="s">
        <v>210</v>
      </c>
      <c r="DQ35" s="124">
        <f>SUM('PROGRESS SCHEDULE'!$L$57:AL$57)</f>
        <v>0</v>
      </c>
      <c r="DR35" s="123" t="s">
        <v>210</v>
      </c>
      <c r="DS35" s="124">
        <f>INDEX('PROGRESS SCHEDULE'!AM$57:AM$58,1)</f>
        <v>0</v>
      </c>
      <c r="DU35" s="123" t="s">
        <v>210</v>
      </c>
      <c r="DV35" s="124">
        <f>SUM('PROGRESS SCHEDULE'!$L$59:AL$59)</f>
        <v>0</v>
      </c>
      <c r="DW35" s="123" t="s">
        <v>210</v>
      </c>
      <c r="DX35" s="124">
        <f>INDEX('PROGRESS SCHEDULE'!AM$59:AM$60,1)</f>
        <v>0</v>
      </c>
      <c r="DZ35" s="123" t="s">
        <v>210</v>
      </c>
      <c r="EA35" s="124">
        <f>SUM('PROGRESS SCHEDULE'!$L$61:AL$61)</f>
        <v>0</v>
      </c>
      <c r="EB35" s="123" t="s">
        <v>210</v>
      </c>
      <c r="EC35" s="124">
        <f>INDEX('PROGRESS SCHEDULE'!AM$61:AM$62,1)</f>
        <v>0</v>
      </c>
      <c r="EE35" s="123" t="s">
        <v>210</v>
      </c>
      <c r="EF35" s="124">
        <f>SUM('PROGRESS SCHEDULE'!$L$63:AL$63)</f>
        <v>0</v>
      </c>
      <c r="EG35" s="123" t="s">
        <v>210</v>
      </c>
      <c r="EH35" s="124">
        <f>INDEX('PROGRESS SCHEDULE'!AM$63:AM$64,1)</f>
        <v>0</v>
      </c>
      <c r="EJ35" s="123" t="s">
        <v>210</v>
      </c>
      <c r="EK35" s="124">
        <f>SUM('PROGRESS SCHEDULE'!$L$65:AL$65)</f>
        <v>0</v>
      </c>
      <c r="EL35" s="123" t="s">
        <v>210</v>
      </c>
      <c r="EM35" s="124">
        <f>INDEX('PROGRESS SCHEDULE'!AM$65:AM$66,1)</f>
        <v>0</v>
      </c>
      <c r="EO35" s="123" t="s">
        <v>210</v>
      </c>
      <c r="EP35" s="124">
        <f>SUM('PROGRESS SCHEDULE'!$L$67:AL$67)</f>
        <v>0</v>
      </c>
      <c r="EQ35" s="123" t="s">
        <v>210</v>
      </c>
      <c r="ER35" s="124">
        <f>INDEX('PROGRESS SCHEDULE'!AM$67:AM$68,1)</f>
        <v>0</v>
      </c>
      <c r="ET35" s="123" t="s">
        <v>210</v>
      </c>
      <c r="EU35" s="124">
        <f>SUM('PROGRESS SCHEDULE'!$L$69:AL$69)</f>
        <v>0</v>
      </c>
      <c r="EV35" s="123" t="s">
        <v>210</v>
      </c>
      <c r="EW35" s="124">
        <f>INDEX('PROGRESS SCHEDULE'!AM$69:AM$70,1)</f>
        <v>0</v>
      </c>
      <c r="EY35" s="123" t="s">
        <v>210</v>
      </c>
      <c r="EZ35" s="124">
        <f>SUM('PROGRESS SCHEDULE'!$L$71:AL$71)</f>
        <v>0</v>
      </c>
      <c r="FA35" s="123" t="s">
        <v>210</v>
      </c>
      <c r="FB35" s="124">
        <f>INDEX('PROGRESS SCHEDULE'!AM$71:AM$72,1)</f>
        <v>0</v>
      </c>
      <c r="FD35" s="123" t="s">
        <v>210</v>
      </c>
      <c r="FE35" s="124">
        <f>SUM('PROGRESS SCHEDULE'!$L$73:AL$73)</f>
        <v>0</v>
      </c>
      <c r="FF35" s="123" t="s">
        <v>210</v>
      </c>
      <c r="FG35" s="124">
        <f>INDEX('PROGRESS SCHEDULE'!AM$73:AM$74,1)</f>
        <v>0</v>
      </c>
      <c r="FI35" s="123" t="s">
        <v>210</v>
      </c>
      <c r="FJ35" s="124">
        <f>SUM('PROGRESS SCHEDULE'!$L$75:AL$75)</f>
        <v>0</v>
      </c>
      <c r="FK35" s="123" t="s">
        <v>210</v>
      </c>
      <c r="FL35" s="124">
        <f>INDEX('PROGRESS SCHEDULE'!AM$75:AM$76,1)</f>
        <v>0</v>
      </c>
      <c r="FN35" s="123" t="s">
        <v>210</v>
      </c>
      <c r="FO35" s="124">
        <f>SUM('PROGRESS SCHEDULE'!$L$77:AL$77)</f>
        <v>0</v>
      </c>
      <c r="FP35" s="123" t="s">
        <v>210</v>
      </c>
      <c r="FQ35" s="124">
        <f>INDEX('PROGRESS SCHEDULE'!AM$77:AM$78,1)</f>
        <v>0</v>
      </c>
      <c r="FS35" s="123" t="s">
        <v>210</v>
      </c>
      <c r="FT35" s="124">
        <f>SUM('PROGRESS SCHEDULE'!$L$79:AL$79)</f>
        <v>0</v>
      </c>
      <c r="FU35" s="123" t="s">
        <v>210</v>
      </c>
      <c r="FV35" s="124">
        <f>INDEX('PROGRESS SCHEDULE'!AM$79:AM$80,1)</f>
        <v>0</v>
      </c>
      <c r="FX35" s="123" t="s">
        <v>210</v>
      </c>
      <c r="FY35" s="124">
        <f>SUM('PROGRESS SCHEDULE'!$L$81:AL$81)</f>
        <v>0</v>
      </c>
      <c r="FZ35" s="123" t="s">
        <v>210</v>
      </c>
      <c r="GA35" s="124">
        <f>INDEX('PROGRESS SCHEDULE'!AM$81:AM$82,1)</f>
        <v>0</v>
      </c>
      <c r="GC35" s="123" t="s">
        <v>210</v>
      </c>
      <c r="GD35" s="124">
        <f>SUM('PROGRESS SCHEDULE'!$L$83:AL$83)</f>
        <v>0</v>
      </c>
      <c r="GE35" s="123" t="s">
        <v>210</v>
      </c>
      <c r="GF35" s="124">
        <f>INDEX('PROGRESS SCHEDULE'!AM$83:AM$84,1)</f>
        <v>0</v>
      </c>
      <c r="GH35" s="123" t="s">
        <v>210</v>
      </c>
      <c r="GI35" s="124">
        <f>SUM('PROGRESS SCHEDULE'!$L$85:AL$85)</f>
        <v>0</v>
      </c>
      <c r="GJ35" s="123" t="s">
        <v>210</v>
      </c>
      <c r="GK35" s="124">
        <f>INDEX('PROGRESS SCHEDULE'!AM$85:AM$86,1)</f>
        <v>0</v>
      </c>
      <c r="GM35" s="123" t="s">
        <v>210</v>
      </c>
      <c r="GN35" s="124">
        <f>SUM('PROGRESS SCHEDULE'!$L$87:AL$87)</f>
        <v>0</v>
      </c>
      <c r="GO35" s="123" t="s">
        <v>210</v>
      </c>
      <c r="GP35" s="124">
        <f>INDEX('PROGRESS SCHEDULE'!AM$87:AM$88,1)</f>
        <v>0</v>
      </c>
      <c r="GR35" s="123" t="s">
        <v>210</v>
      </c>
      <c r="GS35" s="124">
        <f>SUM('PROGRESS SCHEDULE'!$L$89:AL$89)</f>
        <v>0</v>
      </c>
      <c r="GT35" s="123" t="s">
        <v>210</v>
      </c>
      <c r="GU35" s="124">
        <f>INDEX('PROGRESS SCHEDULE'!AM$89:AM$90,1)</f>
        <v>0</v>
      </c>
      <c r="GW35" s="123" t="s">
        <v>210</v>
      </c>
      <c r="GX35" s="124">
        <f>SUM('PROGRESS SCHEDULE'!A$91:$AL$91)</f>
        <v>0</v>
      </c>
      <c r="GY35" s="123" t="s">
        <v>210</v>
      </c>
      <c r="GZ35" s="124">
        <f>INDEX('PROGRESS SCHEDULE'!AM$91:AM$92,1)</f>
        <v>0</v>
      </c>
      <c r="HB35" s="123" t="s">
        <v>210</v>
      </c>
      <c r="HC35" s="124">
        <f>SUM('PROGRESS SCHEDULE'!$L$93:AL$93)</f>
        <v>0</v>
      </c>
      <c r="HD35" s="123" t="s">
        <v>210</v>
      </c>
      <c r="HE35" s="124">
        <f>INDEX('PROGRESS SCHEDULE'!AM$93:AM$94,1)</f>
        <v>0</v>
      </c>
      <c r="HG35" s="123" t="s">
        <v>210</v>
      </c>
      <c r="HH35" s="124">
        <f>SUM('PROGRESS SCHEDULE'!$L$95:AL$95)</f>
        <v>0</v>
      </c>
      <c r="HI35" s="123" t="s">
        <v>210</v>
      </c>
      <c r="HJ35" s="124">
        <f>INDEX('PROGRESS SCHEDULE'!AM$95:AM$96,1)</f>
        <v>0</v>
      </c>
    </row>
    <row r="36" spans="1:218" ht="13" x14ac:dyDescent="0.3">
      <c r="A36" s="125">
        <v>28</v>
      </c>
      <c r="B36" s="407">
        <f>'WORK SHEET'!B46</f>
        <v>0</v>
      </c>
      <c r="C36" s="242"/>
      <c r="D36" s="242"/>
      <c r="E36" s="242"/>
      <c r="F36" s="242"/>
      <c r="G36" s="408"/>
      <c r="H36" s="126" t="e">
        <f>'WORK SHEET'!H46</f>
        <v>#DIV/0!</v>
      </c>
      <c r="I36" s="127">
        <f>VLOOKUP($M$3,ET8:EU49,2,FALSE)</f>
        <v>0</v>
      </c>
      <c r="J36" s="127">
        <f>VLOOKUP($M$3,EV8:EW49,2,FALSE)</f>
        <v>0</v>
      </c>
      <c r="K36" s="128">
        <f t="shared" si="1"/>
        <v>0</v>
      </c>
      <c r="L36" s="163"/>
      <c r="M36" s="163"/>
      <c r="O36" s="123" t="s">
        <v>211</v>
      </c>
      <c r="P36" s="124">
        <f>SUM('PROGRESS SCHEDULE'!$L$15:AM$15)</f>
        <v>0</v>
      </c>
      <c r="Q36" s="123" t="s">
        <v>211</v>
      </c>
      <c r="R36" s="124">
        <f>INDEX('PROGRESS SCHEDULE'!AN$15:AN$16,1)</f>
        <v>0</v>
      </c>
      <c r="S36" s="124"/>
      <c r="T36" s="123" t="s">
        <v>211</v>
      </c>
      <c r="U36" s="124">
        <f>SUM('PROGRESS SCHEDULE'!$L$17:AM$17)</f>
        <v>0</v>
      </c>
      <c r="V36" s="123" t="s">
        <v>211</v>
      </c>
      <c r="W36" s="124">
        <f>INDEX('PROGRESS SCHEDULE'!AN$17:AN$18,1)</f>
        <v>0</v>
      </c>
      <c r="X36" s="124"/>
      <c r="Y36" s="123" t="s">
        <v>211</v>
      </c>
      <c r="Z36" s="124">
        <f>SUM('PROGRESS SCHEDULE'!$L$19:AM$19)</f>
        <v>0</v>
      </c>
      <c r="AA36" s="123" t="s">
        <v>211</v>
      </c>
      <c r="AB36" s="124">
        <f>INDEX('PROGRESS SCHEDULE'!AN$19:AN$20,1)</f>
        <v>0</v>
      </c>
      <c r="AC36" s="124"/>
      <c r="AD36" s="123" t="s">
        <v>211</v>
      </c>
      <c r="AE36" s="124">
        <f>SUM('PROGRESS SCHEDULE'!$L$21:AM$21)</f>
        <v>0</v>
      </c>
      <c r="AF36" s="123" t="s">
        <v>211</v>
      </c>
      <c r="AG36" s="124">
        <f>INDEX('PROGRESS SCHEDULE'!AN$21:AN$22,1)</f>
        <v>0</v>
      </c>
      <c r="AH36" s="124"/>
      <c r="AI36" s="123" t="s">
        <v>211</v>
      </c>
      <c r="AJ36" s="124">
        <f>SUM('PROGRESS SCHEDULE'!$L$23:AM$23)</f>
        <v>0</v>
      </c>
      <c r="AK36" s="123" t="s">
        <v>211</v>
      </c>
      <c r="AL36" s="124">
        <f>INDEX('PROGRESS SCHEDULE'!AN$23:AN$24,1)</f>
        <v>0</v>
      </c>
      <c r="AM36" s="124"/>
      <c r="AN36" s="123" t="s">
        <v>211</v>
      </c>
      <c r="AO36" s="124">
        <f>SUM('PROGRESS SCHEDULE'!$L$25:AM$25)</f>
        <v>0</v>
      </c>
      <c r="AP36" s="123" t="s">
        <v>211</v>
      </c>
      <c r="AQ36" s="124">
        <f>INDEX('PROGRESS SCHEDULE'!AN$25:AN$26,1)</f>
        <v>0</v>
      </c>
      <c r="AR36" s="124"/>
      <c r="AS36" s="123" t="s">
        <v>211</v>
      </c>
      <c r="AT36" s="124">
        <f>SUM('PROGRESS SCHEDULE'!$L$27:AM$27)</f>
        <v>0</v>
      </c>
      <c r="AU36" s="123" t="s">
        <v>211</v>
      </c>
      <c r="AV36" s="124">
        <f>INDEX('PROGRESS SCHEDULE'!AN$27:AN$28,1)</f>
        <v>0</v>
      </c>
      <c r="AW36" s="124"/>
      <c r="AX36" s="123" t="s">
        <v>211</v>
      </c>
      <c r="AY36" s="124">
        <f>SUM('PROGRESS SCHEDULE'!$L$29:AM$29)</f>
        <v>0</v>
      </c>
      <c r="AZ36" s="123" t="s">
        <v>211</v>
      </c>
      <c r="BA36" s="124">
        <f>INDEX('PROGRESS SCHEDULE'!AN$29:AN$30,1)</f>
        <v>0</v>
      </c>
      <c r="BB36" s="124"/>
      <c r="BC36" s="123" t="s">
        <v>211</v>
      </c>
      <c r="BD36" s="124">
        <f>SUM('PROGRESS SCHEDULE'!$L$31:AM$31)</f>
        <v>0</v>
      </c>
      <c r="BE36" s="123" t="s">
        <v>211</v>
      </c>
      <c r="BF36" s="124">
        <f>INDEX('PROGRESS SCHEDULE'!AN$31:AN$32,1)</f>
        <v>0</v>
      </c>
      <c r="BG36" s="124"/>
      <c r="BH36" s="123" t="s">
        <v>211</v>
      </c>
      <c r="BI36" s="124">
        <f>SUM('PROGRESS SCHEDULE'!$L$33:AM$33)</f>
        <v>0</v>
      </c>
      <c r="BJ36" s="123" t="s">
        <v>211</v>
      </c>
      <c r="BK36" s="124">
        <f>INDEX('PROGRESS SCHEDULE'!AN$33:AN$34,1)</f>
        <v>0</v>
      </c>
      <c r="BL36" s="124"/>
      <c r="BM36" s="123" t="s">
        <v>211</v>
      </c>
      <c r="BN36" s="124">
        <f>SUM('PROGRESS SCHEDULE'!$L$35:AM$35)</f>
        <v>0</v>
      </c>
      <c r="BO36" s="123" t="s">
        <v>211</v>
      </c>
      <c r="BP36" s="124">
        <f>INDEX('PROGRESS SCHEDULE'!AN$35:AN$36,1)</f>
        <v>0</v>
      </c>
      <c r="BQ36" s="124"/>
      <c r="BR36" s="123" t="s">
        <v>211</v>
      </c>
      <c r="BS36" s="124">
        <f>SUM('PROGRESS SCHEDULE'!$L$37:AM$37)</f>
        <v>0</v>
      </c>
      <c r="BT36" s="123" t="s">
        <v>211</v>
      </c>
      <c r="BU36" s="124">
        <f>INDEX('PROGRESS SCHEDULE'!AN$37:AN$38,1)</f>
        <v>0</v>
      </c>
      <c r="BV36" s="124"/>
      <c r="BW36" s="123" t="s">
        <v>211</v>
      </c>
      <c r="BX36" s="124">
        <f>SUM('PROGRESS SCHEDULE'!$L$39:AM$39)</f>
        <v>0</v>
      </c>
      <c r="BY36" s="123" t="s">
        <v>211</v>
      </c>
      <c r="BZ36" s="124">
        <f>INDEX('PROGRESS SCHEDULE'!AN$39:AN$40,1)</f>
        <v>0</v>
      </c>
      <c r="CB36" s="123" t="s">
        <v>211</v>
      </c>
      <c r="CC36" s="124">
        <f>SUM('PROGRESS SCHEDULE'!$L$41:AM$41)</f>
        <v>0</v>
      </c>
      <c r="CD36" s="123" t="s">
        <v>211</v>
      </c>
      <c r="CE36" s="124">
        <f>INDEX('PROGRESS SCHEDULE'!AN$41:AN$42,1)</f>
        <v>0</v>
      </c>
      <c r="CG36" s="123" t="s">
        <v>211</v>
      </c>
      <c r="CH36" s="124">
        <f>SUM('PROGRESS SCHEDULE'!$L$43:AM$43)</f>
        <v>0</v>
      </c>
      <c r="CI36" s="123" t="s">
        <v>211</v>
      </c>
      <c r="CJ36" s="124">
        <f>INDEX('PROGRESS SCHEDULE'!AN$43:AN$44,1)</f>
        <v>0</v>
      </c>
      <c r="CL36" s="123" t="s">
        <v>211</v>
      </c>
      <c r="CM36" s="124">
        <f>SUM('PROGRESS SCHEDULE'!$L$45:AM$45)</f>
        <v>0</v>
      </c>
      <c r="CN36" s="123" t="s">
        <v>211</v>
      </c>
      <c r="CO36" s="124">
        <f>INDEX('PROGRESS SCHEDULE'!AN$45:AN$46,1)</f>
        <v>0</v>
      </c>
      <c r="CQ36" s="123" t="s">
        <v>211</v>
      </c>
      <c r="CR36" s="124">
        <f>SUM('PROGRESS SCHEDULE'!$L$47:AM$47)</f>
        <v>0</v>
      </c>
      <c r="CS36" s="123" t="s">
        <v>211</v>
      </c>
      <c r="CT36" s="124">
        <f>INDEX('PROGRESS SCHEDULE'!AN$47:AN$48,1)</f>
        <v>0</v>
      </c>
      <c r="CV36" s="123" t="s">
        <v>211</v>
      </c>
      <c r="CW36" s="124">
        <f>SUM('PROGRESS SCHEDULE'!$L$49:AM$49)</f>
        <v>0</v>
      </c>
      <c r="CX36" s="123" t="s">
        <v>211</v>
      </c>
      <c r="CY36" s="124">
        <f>INDEX('PROGRESS SCHEDULE'!AN$49:AN$50,1)</f>
        <v>0</v>
      </c>
      <c r="DA36" s="123" t="s">
        <v>211</v>
      </c>
      <c r="DB36" s="124">
        <f>SUM('PROGRESS SCHEDULE'!$L$51:AM$51)</f>
        <v>0</v>
      </c>
      <c r="DC36" s="123" t="s">
        <v>211</v>
      </c>
      <c r="DD36" s="124">
        <f>INDEX('PROGRESS SCHEDULE'!AN$51:AN$52,1)</f>
        <v>0</v>
      </c>
      <c r="DF36" s="123" t="s">
        <v>211</v>
      </c>
      <c r="DG36" s="124">
        <f>SUM('PROGRESS SCHEDULE'!$L$53:AM$53)</f>
        <v>0</v>
      </c>
      <c r="DH36" s="123" t="s">
        <v>211</v>
      </c>
      <c r="DI36" s="124">
        <f>INDEX('PROGRESS SCHEDULE'!AN$53:AN$54,1)</f>
        <v>0</v>
      </c>
      <c r="DK36" s="123" t="s">
        <v>211</v>
      </c>
      <c r="DL36" s="124">
        <f>SUM('PROGRESS SCHEDULE'!$L$55:AM$55)</f>
        <v>0</v>
      </c>
      <c r="DM36" s="123" t="s">
        <v>211</v>
      </c>
      <c r="DN36" s="124">
        <f>INDEX('PROGRESS SCHEDULE'!AN$55:AN$56,1)</f>
        <v>0</v>
      </c>
      <c r="DP36" s="123" t="s">
        <v>211</v>
      </c>
      <c r="DQ36" s="124">
        <f>SUM('PROGRESS SCHEDULE'!$L$57:AM$57)</f>
        <v>0</v>
      </c>
      <c r="DR36" s="123" t="s">
        <v>211</v>
      </c>
      <c r="DS36" s="124">
        <f>INDEX('PROGRESS SCHEDULE'!AN$57:AN$58,1)</f>
        <v>0</v>
      </c>
      <c r="DU36" s="123" t="s">
        <v>211</v>
      </c>
      <c r="DV36" s="124">
        <f>SUM('PROGRESS SCHEDULE'!$L$59:AM$59)</f>
        <v>0</v>
      </c>
      <c r="DW36" s="123" t="s">
        <v>211</v>
      </c>
      <c r="DX36" s="124">
        <f>INDEX('PROGRESS SCHEDULE'!AN$59:AN$60,1)</f>
        <v>0</v>
      </c>
      <c r="DZ36" s="123" t="s">
        <v>211</v>
      </c>
      <c r="EA36" s="124">
        <f>SUM('PROGRESS SCHEDULE'!$L$61:AM$61)</f>
        <v>0</v>
      </c>
      <c r="EB36" s="123" t="s">
        <v>211</v>
      </c>
      <c r="EC36" s="124">
        <f>INDEX('PROGRESS SCHEDULE'!AN$61:AN$62,1)</f>
        <v>0</v>
      </c>
      <c r="EE36" s="123" t="s">
        <v>211</v>
      </c>
      <c r="EF36" s="124">
        <f>SUM('PROGRESS SCHEDULE'!$L$63:AM$63)</f>
        <v>0</v>
      </c>
      <c r="EG36" s="123" t="s">
        <v>211</v>
      </c>
      <c r="EH36" s="124">
        <f>INDEX('PROGRESS SCHEDULE'!AN$63:AN$64,1)</f>
        <v>0</v>
      </c>
      <c r="EJ36" s="123" t="s">
        <v>211</v>
      </c>
      <c r="EK36" s="124">
        <f>SUM('PROGRESS SCHEDULE'!$L$65:AM$65)</f>
        <v>0</v>
      </c>
      <c r="EL36" s="123" t="s">
        <v>211</v>
      </c>
      <c r="EM36" s="124">
        <f>INDEX('PROGRESS SCHEDULE'!AN$65:AN$66,1)</f>
        <v>0</v>
      </c>
      <c r="EO36" s="123" t="s">
        <v>211</v>
      </c>
      <c r="EP36" s="124">
        <f>SUM('PROGRESS SCHEDULE'!$L$67:AM$67)</f>
        <v>0</v>
      </c>
      <c r="EQ36" s="123" t="s">
        <v>211</v>
      </c>
      <c r="ER36" s="124">
        <f>INDEX('PROGRESS SCHEDULE'!AN$67:AN$68,1)</f>
        <v>0</v>
      </c>
      <c r="ET36" s="123" t="s">
        <v>211</v>
      </c>
      <c r="EU36" s="124">
        <f>SUM('PROGRESS SCHEDULE'!$L$69:AM$69)</f>
        <v>0</v>
      </c>
      <c r="EV36" s="123" t="s">
        <v>211</v>
      </c>
      <c r="EW36" s="124">
        <f>INDEX('PROGRESS SCHEDULE'!AN$69:AN$70,1)</f>
        <v>0</v>
      </c>
      <c r="EY36" s="123" t="s">
        <v>211</v>
      </c>
      <c r="EZ36" s="124">
        <f>SUM('PROGRESS SCHEDULE'!$L$71:AM$71)</f>
        <v>0</v>
      </c>
      <c r="FA36" s="123" t="s">
        <v>211</v>
      </c>
      <c r="FB36" s="124">
        <f>INDEX('PROGRESS SCHEDULE'!AN$71:AN$72,1)</f>
        <v>0</v>
      </c>
      <c r="FD36" s="123" t="s">
        <v>211</v>
      </c>
      <c r="FE36" s="124">
        <f>SUM('PROGRESS SCHEDULE'!$L$73:AM$73)</f>
        <v>0</v>
      </c>
      <c r="FF36" s="123" t="s">
        <v>211</v>
      </c>
      <c r="FG36" s="124">
        <f>INDEX('PROGRESS SCHEDULE'!AN$73:AN$74,1)</f>
        <v>0</v>
      </c>
      <c r="FI36" s="123" t="s">
        <v>211</v>
      </c>
      <c r="FJ36" s="124">
        <f>SUM('PROGRESS SCHEDULE'!$L$75:AM$75)</f>
        <v>0</v>
      </c>
      <c r="FK36" s="123" t="s">
        <v>211</v>
      </c>
      <c r="FL36" s="124">
        <f>INDEX('PROGRESS SCHEDULE'!AN$75:AN$76,1)</f>
        <v>0</v>
      </c>
      <c r="FN36" s="123" t="s">
        <v>211</v>
      </c>
      <c r="FO36" s="124">
        <f>SUM('PROGRESS SCHEDULE'!$L$77:AM$77)</f>
        <v>0</v>
      </c>
      <c r="FP36" s="123" t="s">
        <v>211</v>
      </c>
      <c r="FQ36" s="124">
        <f>INDEX('PROGRESS SCHEDULE'!AN$77:AN$78,1)</f>
        <v>0</v>
      </c>
      <c r="FS36" s="123" t="s">
        <v>211</v>
      </c>
      <c r="FT36" s="124">
        <f>SUM('PROGRESS SCHEDULE'!$L$79:AM$79)</f>
        <v>0</v>
      </c>
      <c r="FU36" s="123" t="s">
        <v>211</v>
      </c>
      <c r="FV36" s="124">
        <f>INDEX('PROGRESS SCHEDULE'!AN$79:AN$80,1)</f>
        <v>0</v>
      </c>
      <c r="FX36" s="123" t="s">
        <v>211</v>
      </c>
      <c r="FY36" s="124">
        <f>SUM('PROGRESS SCHEDULE'!$L$81:AM$81)</f>
        <v>0</v>
      </c>
      <c r="FZ36" s="123" t="s">
        <v>211</v>
      </c>
      <c r="GA36" s="124">
        <f>INDEX('PROGRESS SCHEDULE'!AN$81:AN$82,1)</f>
        <v>0</v>
      </c>
      <c r="GC36" s="123" t="s">
        <v>211</v>
      </c>
      <c r="GD36" s="124">
        <f>SUM('PROGRESS SCHEDULE'!$L$83:AM$83)</f>
        <v>0</v>
      </c>
      <c r="GE36" s="123" t="s">
        <v>211</v>
      </c>
      <c r="GF36" s="124">
        <f>INDEX('PROGRESS SCHEDULE'!AN$83:AN$84,1)</f>
        <v>0</v>
      </c>
      <c r="GH36" s="123" t="s">
        <v>211</v>
      </c>
      <c r="GI36" s="124">
        <f>SUM('PROGRESS SCHEDULE'!$L$85:AM$85)</f>
        <v>0</v>
      </c>
      <c r="GJ36" s="123" t="s">
        <v>211</v>
      </c>
      <c r="GK36" s="124">
        <f>INDEX('PROGRESS SCHEDULE'!AN$85:AN$86,1)</f>
        <v>0</v>
      </c>
      <c r="GM36" s="123" t="s">
        <v>211</v>
      </c>
      <c r="GN36" s="124">
        <f>SUM('PROGRESS SCHEDULE'!$L$87:AM$87)</f>
        <v>0</v>
      </c>
      <c r="GO36" s="123" t="s">
        <v>211</v>
      </c>
      <c r="GP36" s="124">
        <f>INDEX('PROGRESS SCHEDULE'!AN$87:AN$88,1)</f>
        <v>0</v>
      </c>
      <c r="GR36" s="123" t="s">
        <v>211</v>
      </c>
      <c r="GS36" s="124">
        <f>SUM('PROGRESS SCHEDULE'!$L$89:AM$89)</f>
        <v>0</v>
      </c>
      <c r="GT36" s="123" t="s">
        <v>211</v>
      </c>
      <c r="GU36" s="124">
        <f>INDEX('PROGRESS SCHEDULE'!AN$89:AN$90,1)</f>
        <v>0</v>
      </c>
      <c r="GW36" s="123" t="s">
        <v>211</v>
      </c>
      <c r="GX36" s="124">
        <f>SUM('PROGRESS SCHEDULE'!$L$91:AM$91)</f>
        <v>0</v>
      </c>
      <c r="GY36" s="123" t="s">
        <v>211</v>
      </c>
      <c r="GZ36" s="124">
        <f>INDEX('PROGRESS SCHEDULE'!AN$91:AN$92,1)</f>
        <v>0</v>
      </c>
      <c r="HB36" s="123" t="s">
        <v>211</v>
      </c>
      <c r="HC36" s="124">
        <f>SUM('PROGRESS SCHEDULE'!$L$93:AM$93)</f>
        <v>0</v>
      </c>
      <c r="HD36" s="123" t="s">
        <v>211</v>
      </c>
      <c r="HE36" s="124">
        <f>INDEX('PROGRESS SCHEDULE'!AN$93:AN$94,1)</f>
        <v>0</v>
      </c>
      <c r="HG36" s="123" t="s">
        <v>211</v>
      </c>
      <c r="HH36" s="124">
        <f>SUM('PROGRESS SCHEDULE'!$L$95:AM$95)</f>
        <v>0</v>
      </c>
      <c r="HI36" s="123" t="s">
        <v>211</v>
      </c>
      <c r="HJ36" s="124">
        <f>INDEX('PROGRESS SCHEDULE'!AN$95:AN$96,1)</f>
        <v>0</v>
      </c>
    </row>
    <row r="37" spans="1:218" ht="13" x14ac:dyDescent="0.3">
      <c r="A37" s="125">
        <v>29</v>
      </c>
      <c r="B37" s="407">
        <f>'WORK SHEET'!B47</f>
        <v>0</v>
      </c>
      <c r="C37" s="242"/>
      <c r="D37" s="242"/>
      <c r="E37" s="242"/>
      <c r="F37" s="242"/>
      <c r="G37" s="408"/>
      <c r="H37" s="126" t="e">
        <f>'WORK SHEET'!H47</f>
        <v>#DIV/0!</v>
      </c>
      <c r="I37" s="127">
        <f>VLOOKUP($M$3,EY8:EZ49,2,FALSE)</f>
        <v>0</v>
      </c>
      <c r="J37" s="127">
        <f>VLOOKUP($M$3,FA8:FB49,2,FALSE)</f>
        <v>0</v>
      </c>
      <c r="K37" s="128">
        <f t="shared" si="1"/>
        <v>0</v>
      </c>
      <c r="L37" s="163"/>
      <c r="M37" s="163"/>
      <c r="O37" s="123" t="s">
        <v>212</v>
      </c>
      <c r="P37" s="124">
        <f>SUM('PROGRESS SCHEDULE'!$L$15:AN$15)</f>
        <v>0</v>
      </c>
      <c r="Q37" s="123" t="s">
        <v>212</v>
      </c>
      <c r="R37" s="124">
        <f>INDEX('PROGRESS SCHEDULE'!AO$15:AO$16,1)</f>
        <v>0</v>
      </c>
      <c r="T37" s="123" t="s">
        <v>212</v>
      </c>
      <c r="U37" s="124">
        <f>SUM('PROGRESS SCHEDULE'!$L$17:AN$17)</f>
        <v>0</v>
      </c>
      <c r="V37" s="123" t="s">
        <v>212</v>
      </c>
      <c r="W37" s="124">
        <f>INDEX('PROGRESS SCHEDULE'!AO$17:AO$18,1)</f>
        <v>0</v>
      </c>
      <c r="Y37" s="123" t="s">
        <v>212</v>
      </c>
      <c r="Z37" s="124">
        <f>SUM('PROGRESS SCHEDULE'!$L$19:AN$19)</f>
        <v>0</v>
      </c>
      <c r="AA37" s="123" t="s">
        <v>212</v>
      </c>
      <c r="AB37" s="124">
        <f>INDEX('PROGRESS SCHEDULE'!AO$19:AO$20,1)</f>
        <v>0</v>
      </c>
      <c r="AD37" s="123" t="s">
        <v>212</v>
      </c>
      <c r="AE37" s="124">
        <f>SUM('PROGRESS SCHEDULE'!$L$21:AN$21)</f>
        <v>0</v>
      </c>
      <c r="AF37" s="123" t="s">
        <v>212</v>
      </c>
      <c r="AG37" s="124">
        <f>INDEX('PROGRESS SCHEDULE'!AO$21:AO$22,1)</f>
        <v>0</v>
      </c>
      <c r="AI37" s="123" t="s">
        <v>212</v>
      </c>
      <c r="AJ37" s="124">
        <f>SUM('PROGRESS SCHEDULE'!$L$23:AN$23)</f>
        <v>0</v>
      </c>
      <c r="AK37" s="123" t="s">
        <v>212</v>
      </c>
      <c r="AL37" s="124">
        <f>INDEX('PROGRESS SCHEDULE'!AO$23:AO$24,1)</f>
        <v>0</v>
      </c>
      <c r="AN37" s="123" t="s">
        <v>212</v>
      </c>
      <c r="AO37" s="124">
        <f>SUM('PROGRESS SCHEDULE'!$L$25:AN$25)</f>
        <v>0</v>
      </c>
      <c r="AP37" s="123" t="s">
        <v>212</v>
      </c>
      <c r="AQ37" s="124">
        <f>INDEX('PROGRESS SCHEDULE'!AO$25:AO$26,1)</f>
        <v>0</v>
      </c>
      <c r="AR37" s="124"/>
      <c r="AS37" s="123" t="s">
        <v>212</v>
      </c>
      <c r="AT37" s="124">
        <f>SUM('PROGRESS SCHEDULE'!$L$27:AN$27)</f>
        <v>0</v>
      </c>
      <c r="AU37" s="123" t="s">
        <v>212</v>
      </c>
      <c r="AV37" s="124">
        <f>INDEX('PROGRESS SCHEDULE'!AO$27:AO$28,1)</f>
        <v>0</v>
      </c>
      <c r="AW37" s="124"/>
      <c r="AX37" s="123" t="s">
        <v>212</v>
      </c>
      <c r="AY37" s="124">
        <f>SUM('PROGRESS SCHEDULE'!$L$29:AN$29)</f>
        <v>0</v>
      </c>
      <c r="AZ37" s="123" t="s">
        <v>212</v>
      </c>
      <c r="BA37" s="124">
        <f>INDEX('PROGRESS SCHEDULE'!AO$29:AO$30,1)</f>
        <v>0</v>
      </c>
      <c r="BB37" s="124"/>
      <c r="BC37" s="123" t="s">
        <v>212</v>
      </c>
      <c r="BD37" s="124">
        <f>SUM('PROGRESS SCHEDULE'!$L$31:AN$31)</f>
        <v>0</v>
      </c>
      <c r="BE37" s="123" t="s">
        <v>212</v>
      </c>
      <c r="BF37" s="124">
        <f>INDEX('PROGRESS SCHEDULE'!AO$31:AO$32,1)</f>
        <v>0</v>
      </c>
      <c r="BG37" s="124"/>
      <c r="BH37" s="123" t="s">
        <v>212</v>
      </c>
      <c r="BI37" s="124">
        <f>SUM('PROGRESS SCHEDULE'!$L$33:AN$33)</f>
        <v>0</v>
      </c>
      <c r="BJ37" s="123" t="s">
        <v>212</v>
      </c>
      <c r="BK37" s="124">
        <f>INDEX('PROGRESS SCHEDULE'!AO$33:AO$34,1)</f>
        <v>0</v>
      </c>
      <c r="BL37" s="124"/>
      <c r="BM37" s="123" t="s">
        <v>212</v>
      </c>
      <c r="BN37" s="124">
        <f>SUM('PROGRESS SCHEDULE'!$L$35:AN$35)</f>
        <v>0</v>
      </c>
      <c r="BO37" s="123" t="s">
        <v>212</v>
      </c>
      <c r="BP37" s="124">
        <f>INDEX('PROGRESS SCHEDULE'!AO$35:AO$36,1)</f>
        <v>0</v>
      </c>
      <c r="BQ37" s="124"/>
      <c r="BR37" s="123" t="s">
        <v>212</v>
      </c>
      <c r="BS37" s="124">
        <f>SUM('PROGRESS SCHEDULE'!$L$37:AN$37)</f>
        <v>0</v>
      </c>
      <c r="BT37" s="123" t="s">
        <v>212</v>
      </c>
      <c r="BU37" s="124">
        <f>INDEX('PROGRESS SCHEDULE'!AO$37:AO$38,1)</f>
        <v>0</v>
      </c>
      <c r="BV37" s="124"/>
      <c r="BW37" s="123" t="s">
        <v>212</v>
      </c>
      <c r="BX37" s="124">
        <f>SUM('PROGRESS SCHEDULE'!$L$39:AN$39)</f>
        <v>0</v>
      </c>
      <c r="BY37" s="123" t="s">
        <v>212</v>
      </c>
      <c r="BZ37" s="124">
        <f>INDEX('PROGRESS SCHEDULE'!AO$39:AO$40,1)</f>
        <v>0</v>
      </c>
      <c r="CB37" s="123" t="s">
        <v>212</v>
      </c>
      <c r="CC37" s="124">
        <f>SUM('PROGRESS SCHEDULE'!$L$41:AN$41)</f>
        <v>0</v>
      </c>
      <c r="CD37" s="123" t="s">
        <v>212</v>
      </c>
      <c r="CE37" s="124">
        <f>INDEX('PROGRESS SCHEDULE'!AO$41:AO$42,1)</f>
        <v>0</v>
      </c>
      <c r="CG37" s="123" t="s">
        <v>212</v>
      </c>
      <c r="CH37" s="124">
        <f>SUM('PROGRESS SCHEDULE'!$L$43:AN$43)</f>
        <v>0</v>
      </c>
      <c r="CI37" s="123" t="s">
        <v>212</v>
      </c>
      <c r="CJ37" s="124">
        <f>INDEX('PROGRESS SCHEDULE'!AO$43:AO$44,1)</f>
        <v>0</v>
      </c>
      <c r="CL37" s="123" t="s">
        <v>212</v>
      </c>
      <c r="CM37" s="124">
        <f>SUM('PROGRESS SCHEDULE'!$L$45:AN$45)</f>
        <v>0</v>
      </c>
      <c r="CN37" s="123" t="s">
        <v>212</v>
      </c>
      <c r="CO37" s="124">
        <f>INDEX('PROGRESS SCHEDULE'!AO$45:AO$46,1)</f>
        <v>0</v>
      </c>
      <c r="CQ37" s="123" t="s">
        <v>212</v>
      </c>
      <c r="CR37" s="124">
        <f>SUM('PROGRESS SCHEDULE'!$L$47:AN$47)</f>
        <v>0</v>
      </c>
      <c r="CS37" s="123" t="s">
        <v>212</v>
      </c>
      <c r="CT37" s="124">
        <f>INDEX('PROGRESS SCHEDULE'!AO$47:AO$48,1)</f>
        <v>0</v>
      </c>
      <c r="CV37" s="123" t="s">
        <v>212</v>
      </c>
      <c r="CW37" s="124">
        <f>SUM('PROGRESS SCHEDULE'!$L$49:AN$49)</f>
        <v>0</v>
      </c>
      <c r="CX37" s="123" t="s">
        <v>212</v>
      </c>
      <c r="CY37" s="124">
        <f>INDEX('PROGRESS SCHEDULE'!AO$49:AO$50,1)</f>
        <v>0</v>
      </c>
      <c r="DA37" s="123" t="s">
        <v>212</v>
      </c>
      <c r="DB37" s="124">
        <f>SUM('PROGRESS SCHEDULE'!$L$51:AN$51)</f>
        <v>0</v>
      </c>
      <c r="DC37" s="123" t="s">
        <v>212</v>
      </c>
      <c r="DD37" s="124">
        <f>INDEX('PROGRESS SCHEDULE'!AO$51:AO$52,1)</f>
        <v>0</v>
      </c>
      <c r="DF37" s="123" t="s">
        <v>212</v>
      </c>
      <c r="DG37" s="124">
        <f>SUM('PROGRESS SCHEDULE'!$L$53:AN$53)</f>
        <v>0</v>
      </c>
      <c r="DH37" s="123" t="s">
        <v>212</v>
      </c>
      <c r="DI37" s="124">
        <f>INDEX('PROGRESS SCHEDULE'!AO$53:AO$54,1)</f>
        <v>0</v>
      </c>
      <c r="DK37" s="123" t="s">
        <v>212</v>
      </c>
      <c r="DL37" s="124">
        <f>SUM('PROGRESS SCHEDULE'!$L$55:AN$55)</f>
        <v>0</v>
      </c>
      <c r="DM37" s="123" t="s">
        <v>212</v>
      </c>
      <c r="DN37" s="124">
        <f>INDEX('PROGRESS SCHEDULE'!AO$55:AO$56,1)</f>
        <v>0</v>
      </c>
      <c r="DP37" s="123" t="s">
        <v>212</v>
      </c>
      <c r="DQ37" s="124">
        <f>SUM('PROGRESS SCHEDULE'!$L$57:AN$57)</f>
        <v>0</v>
      </c>
      <c r="DR37" s="123" t="s">
        <v>212</v>
      </c>
      <c r="DS37" s="124">
        <f>INDEX('PROGRESS SCHEDULE'!AO$57:AO$58,1)</f>
        <v>0</v>
      </c>
      <c r="DU37" s="123" t="s">
        <v>212</v>
      </c>
      <c r="DV37" s="124">
        <f>SUM('PROGRESS SCHEDULE'!$L$59:AN$59)</f>
        <v>0</v>
      </c>
      <c r="DW37" s="123" t="s">
        <v>212</v>
      </c>
      <c r="DX37" s="124">
        <f>INDEX('PROGRESS SCHEDULE'!AO$59:AO$60,1)</f>
        <v>0</v>
      </c>
      <c r="DZ37" s="123" t="s">
        <v>212</v>
      </c>
      <c r="EA37" s="124">
        <f>SUM('PROGRESS SCHEDULE'!$L$61:AN$61)</f>
        <v>0</v>
      </c>
      <c r="EB37" s="123" t="s">
        <v>212</v>
      </c>
      <c r="EC37" s="124">
        <f>INDEX('PROGRESS SCHEDULE'!AO$61:AO$62,1)</f>
        <v>0</v>
      </c>
      <c r="EE37" s="123" t="s">
        <v>212</v>
      </c>
      <c r="EF37" s="124">
        <f>SUM('PROGRESS SCHEDULE'!$L$63:AN$63)</f>
        <v>0</v>
      </c>
      <c r="EG37" s="123" t="s">
        <v>212</v>
      </c>
      <c r="EH37" s="124">
        <f>INDEX('PROGRESS SCHEDULE'!AO$63:AO$64,1)</f>
        <v>0</v>
      </c>
      <c r="EJ37" s="123" t="s">
        <v>212</v>
      </c>
      <c r="EK37" s="124">
        <f>SUM('PROGRESS SCHEDULE'!$L$65:AN$65)</f>
        <v>0</v>
      </c>
      <c r="EL37" s="123" t="s">
        <v>212</v>
      </c>
      <c r="EM37" s="124">
        <f>INDEX('PROGRESS SCHEDULE'!AO$65:AO$66,1)</f>
        <v>0</v>
      </c>
      <c r="EO37" s="123" t="s">
        <v>212</v>
      </c>
      <c r="EP37" s="124">
        <f>SUM('PROGRESS SCHEDULE'!$L$67:AN$67)</f>
        <v>0</v>
      </c>
      <c r="EQ37" s="123" t="s">
        <v>212</v>
      </c>
      <c r="ER37" s="124">
        <f>INDEX('PROGRESS SCHEDULE'!AO$67:AO$68,1)</f>
        <v>0</v>
      </c>
      <c r="ET37" s="123" t="s">
        <v>212</v>
      </c>
      <c r="EU37" s="124">
        <f>SUM('PROGRESS SCHEDULE'!$L$69:AN$69)</f>
        <v>0</v>
      </c>
      <c r="EV37" s="123" t="s">
        <v>212</v>
      </c>
      <c r="EW37" s="124">
        <f>INDEX('PROGRESS SCHEDULE'!AO$69:AO$70,1)</f>
        <v>0</v>
      </c>
      <c r="EY37" s="123" t="s">
        <v>212</v>
      </c>
      <c r="EZ37" s="124">
        <f>SUM('PROGRESS SCHEDULE'!$L$71:AN$71)</f>
        <v>0</v>
      </c>
      <c r="FA37" s="123" t="s">
        <v>212</v>
      </c>
      <c r="FB37" s="124">
        <f>INDEX('PROGRESS SCHEDULE'!AO$71:AO$72,1)</f>
        <v>0</v>
      </c>
      <c r="FD37" s="123" t="s">
        <v>212</v>
      </c>
      <c r="FE37" s="124">
        <f>SUM('PROGRESS SCHEDULE'!$L$73:AN$73)</f>
        <v>0</v>
      </c>
      <c r="FF37" s="123" t="s">
        <v>212</v>
      </c>
      <c r="FG37" s="124">
        <f>INDEX('PROGRESS SCHEDULE'!AO$73:AO$74,1)</f>
        <v>0</v>
      </c>
      <c r="FI37" s="123" t="s">
        <v>212</v>
      </c>
      <c r="FJ37" s="124">
        <f>SUM('PROGRESS SCHEDULE'!$L$75:AN$75)</f>
        <v>0</v>
      </c>
      <c r="FK37" s="123" t="s">
        <v>212</v>
      </c>
      <c r="FL37" s="124">
        <f>INDEX('PROGRESS SCHEDULE'!AO$75:AO$76,1)</f>
        <v>0</v>
      </c>
      <c r="FN37" s="123" t="s">
        <v>212</v>
      </c>
      <c r="FO37" s="124">
        <f>SUM('PROGRESS SCHEDULE'!$L$77:AN$77)</f>
        <v>0</v>
      </c>
      <c r="FP37" s="123" t="s">
        <v>212</v>
      </c>
      <c r="FQ37" s="124">
        <f>INDEX('PROGRESS SCHEDULE'!AO$77:AO$78,1)</f>
        <v>0</v>
      </c>
      <c r="FS37" s="123" t="s">
        <v>212</v>
      </c>
      <c r="FT37" s="124">
        <f>SUM('PROGRESS SCHEDULE'!$L$79:AN$79)</f>
        <v>0</v>
      </c>
      <c r="FU37" s="123" t="s">
        <v>212</v>
      </c>
      <c r="FV37" s="124">
        <f>INDEX('PROGRESS SCHEDULE'!AO$79:AO$80,1)</f>
        <v>0</v>
      </c>
      <c r="FX37" s="123" t="s">
        <v>212</v>
      </c>
      <c r="FY37" s="124">
        <f>SUM('PROGRESS SCHEDULE'!$L$81:AN$81)</f>
        <v>0</v>
      </c>
      <c r="FZ37" s="123" t="s">
        <v>212</v>
      </c>
      <c r="GA37" s="124">
        <f>INDEX('PROGRESS SCHEDULE'!AO$81:AO$82,1)</f>
        <v>0</v>
      </c>
      <c r="GC37" s="123" t="s">
        <v>212</v>
      </c>
      <c r="GD37" s="124">
        <f>SUM('PROGRESS SCHEDULE'!$L$83:AN$83)</f>
        <v>0</v>
      </c>
      <c r="GE37" s="123" t="s">
        <v>212</v>
      </c>
      <c r="GF37" s="124">
        <f>INDEX('PROGRESS SCHEDULE'!AO$83:AO$84,1)</f>
        <v>0</v>
      </c>
      <c r="GH37" s="123" t="s">
        <v>212</v>
      </c>
      <c r="GI37" s="124">
        <f>SUM('PROGRESS SCHEDULE'!$L$85:AN$85)</f>
        <v>0</v>
      </c>
      <c r="GJ37" s="123" t="s">
        <v>212</v>
      </c>
      <c r="GK37" s="124">
        <f>INDEX('PROGRESS SCHEDULE'!AO$85:AO$86,1)</f>
        <v>0</v>
      </c>
      <c r="GM37" s="123" t="s">
        <v>212</v>
      </c>
      <c r="GN37" s="124">
        <f>SUM('PROGRESS SCHEDULE'!$L$87:AN$87)</f>
        <v>0</v>
      </c>
      <c r="GO37" s="123" t="s">
        <v>212</v>
      </c>
      <c r="GP37" s="124">
        <f>INDEX('PROGRESS SCHEDULE'!AO$87:AO$88,1)</f>
        <v>0</v>
      </c>
      <c r="GR37" s="123" t="s">
        <v>212</v>
      </c>
      <c r="GS37" s="124">
        <f>SUM('PROGRESS SCHEDULE'!$L$89:AN$89)</f>
        <v>0</v>
      </c>
      <c r="GT37" s="123" t="s">
        <v>212</v>
      </c>
      <c r="GU37" s="124">
        <f>INDEX('PROGRESS SCHEDULE'!AO$89:AO$90,1)</f>
        <v>0</v>
      </c>
      <c r="GW37" s="123" t="s">
        <v>212</v>
      </c>
      <c r="GX37" s="124">
        <f>SUM('PROGRESS SCHEDULE'!$L$91:AN$91)</f>
        <v>0</v>
      </c>
      <c r="GY37" s="123" t="s">
        <v>212</v>
      </c>
      <c r="GZ37" s="124">
        <f>INDEX('PROGRESS SCHEDULE'!AO$91:AO$92,1)</f>
        <v>0</v>
      </c>
      <c r="HB37" s="123" t="s">
        <v>212</v>
      </c>
      <c r="HC37" s="124">
        <f>SUM('PROGRESS SCHEDULE'!$L$93:AN$93)</f>
        <v>0</v>
      </c>
      <c r="HD37" s="123" t="s">
        <v>212</v>
      </c>
      <c r="HE37" s="124">
        <f>INDEX('PROGRESS SCHEDULE'!AO$93:AO$94,1)</f>
        <v>0</v>
      </c>
      <c r="HG37" s="123" t="s">
        <v>212</v>
      </c>
      <c r="HH37" s="124">
        <f>SUM('PROGRESS SCHEDULE'!$L$95:AN$95)</f>
        <v>0</v>
      </c>
      <c r="HI37" s="123" t="s">
        <v>212</v>
      </c>
      <c r="HJ37" s="124">
        <f>INDEX('PROGRESS SCHEDULE'!AO$95:AO$96,1)</f>
        <v>0</v>
      </c>
    </row>
    <row r="38" spans="1:218" ht="13" x14ac:dyDescent="0.3">
      <c r="A38" s="125">
        <v>30</v>
      </c>
      <c r="B38" s="407">
        <f>'WORK SHEET'!B48</f>
        <v>0</v>
      </c>
      <c r="C38" s="242"/>
      <c r="D38" s="242"/>
      <c r="E38" s="242"/>
      <c r="F38" s="242"/>
      <c r="G38" s="408"/>
      <c r="H38" s="126" t="e">
        <f>'WORK SHEET'!H48</f>
        <v>#DIV/0!</v>
      </c>
      <c r="I38" s="127">
        <f>VLOOKUP($M$3,FD8:FE49,2,FALSE)</f>
        <v>0</v>
      </c>
      <c r="J38" s="127">
        <f>VLOOKUP($M$3,FF8:FG49,2,FALSE)</f>
        <v>0</v>
      </c>
      <c r="K38" s="128">
        <f t="shared" si="1"/>
        <v>0</v>
      </c>
      <c r="L38" s="163"/>
      <c r="M38" s="163"/>
      <c r="O38" s="123" t="s">
        <v>213</v>
      </c>
      <c r="P38" s="124">
        <f>SUM('PROGRESS SCHEDULE'!$L$15:AO$15)</f>
        <v>0</v>
      </c>
      <c r="Q38" s="123" t="s">
        <v>213</v>
      </c>
      <c r="R38" s="124">
        <f>INDEX('PROGRESS SCHEDULE'!AP$15:AP$16,1)</f>
        <v>0</v>
      </c>
      <c r="T38" s="123" t="s">
        <v>213</v>
      </c>
      <c r="U38" s="124">
        <f>SUM('PROGRESS SCHEDULE'!$L$17:AO$17)</f>
        <v>0</v>
      </c>
      <c r="V38" s="123" t="s">
        <v>213</v>
      </c>
      <c r="W38" s="124">
        <f>INDEX('PROGRESS SCHEDULE'!AP$17:AP$18,1)</f>
        <v>0</v>
      </c>
      <c r="Y38" s="123" t="s">
        <v>213</v>
      </c>
      <c r="Z38" s="124">
        <f>SUM('PROGRESS SCHEDULE'!$L$19:AO$19)</f>
        <v>0</v>
      </c>
      <c r="AA38" s="123" t="s">
        <v>213</v>
      </c>
      <c r="AB38" s="124">
        <f>INDEX('PROGRESS SCHEDULE'!AP$19:AP$20,1)</f>
        <v>0</v>
      </c>
      <c r="AD38" s="123" t="s">
        <v>213</v>
      </c>
      <c r="AE38" s="124">
        <f>SUM('PROGRESS SCHEDULE'!$L$21:AO$21)</f>
        <v>0</v>
      </c>
      <c r="AF38" s="123" t="s">
        <v>213</v>
      </c>
      <c r="AG38" s="124">
        <f>INDEX('PROGRESS SCHEDULE'!AP$21:AP$22,1)</f>
        <v>0</v>
      </c>
      <c r="AI38" s="123" t="s">
        <v>213</v>
      </c>
      <c r="AJ38" s="124">
        <f>SUM('PROGRESS SCHEDULE'!$L$23:AO$23)</f>
        <v>0</v>
      </c>
      <c r="AK38" s="123" t="s">
        <v>213</v>
      </c>
      <c r="AL38" s="124">
        <f>INDEX('PROGRESS SCHEDULE'!AP$23:AP$24,1)</f>
        <v>0</v>
      </c>
      <c r="AN38" s="123" t="s">
        <v>213</v>
      </c>
      <c r="AO38" s="124">
        <f>SUM('PROGRESS SCHEDULE'!$L$25:AO$25)</f>
        <v>0</v>
      </c>
      <c r="AP38" s="123" t="s">
        <v>213</v>
      </c>
      <c r="AQ38" s="124">
        <f>INDEX('PROGRESS SCHEDULE'!AP$25:AP$26,1)</f>
        <v>0</v>
      </c>
      <c r="AR38" s="124"/>
      <c r="AS38" s="123" t="s">
        <v>213</v>
      </c>
      <c r="AT38" s="124">
        <f>SUM('PROGRESS SCHEDULE'!$L$27:AO$27)</f>
        <v>0</v>
      </c>
      <c r="AU38" s="123" t="s">
        <v>213</v>
      </c>
      <c r="AV38" s="124">
        <f>INDEX('PROGRESS SCHEDULE'!AP$27:AP$28,1)</f>
        <v>0</v>
      </c>
      <c r="AW38" s="124"/>
      <c r="AX38" s="123" t="s">
        <v>213</v>
      </c>
      <c r="AY38" s="124">
        <f>SUM('PROGRESS SCHEDULE'!$L$29:AO$29)</f>
        <v>0</v>
      </c>
      <c r="AZ38" s="123" t="s">
        <v>213</v>
      </c>
      <c r="BA38" s="124">
        <f>INDEX('PROGRESS SCHEDULE'!AP$29:AP$30,1)</f>
        <v>0</v>
      </c>
      <c r="BB38" s="124"/>
      <c r="BC38" s="123" t="s">
        <v>213</v>
      </c>
      <c r="BD38" s="124">
        <f>SUM('PROGRESS SCHEDULE'!$L$31:AO$31)</f>
        <v>0</v>
      </c>
      <c r="BE38" s="123" t="s">
        <v>213</v>
      </c>
      <c r="BF38" s="124">
        <f>INDEX('PROGRESS SCHEDULE'!AP$31:AP$32,1)</f>
        <v>0</v>
      </c>
      <c r="BG38" s="124"/>
      <c r="BH38" s="123" t="s">
        <v>213</v>
      </c>
      <c r="BI38" s="124">
        <f>SUM('PROGRESS SCHEDULE'!$L$33:AO$33)</f>
        <v>0</v>
      </c>
      <c r="BJ38" s="123" t="s">
        <v>213</v>
      </c>
      <c r="BK38" s="124">
        <f>INDEX('PROGRESS SCHEDULE'!AP$33:AP$34,1)</f>
        <v>0</v>
      </c>
      <c r="BL38" s="124"/>
      <c r="BM38" s="123" t="s">
        <v>213</v>
      </c>
      <c r="BN38" s="124">
        <f>SUM('PROGRESS SCHEDULE'!$L$35:AO$35)</f>
        <v>0</v>
      </c>
      <c r="BO38" s="123" t="s">
        <v>213</v>
      </c>
      <c r="BP38" s="124">
        <f>INDEX('PROGRESS SCHEDULE'!AP$35:AP$36,1)</f>
        <v>0</v>
      </c>
      <c r="BQ38" s="124"/>
      <c r="BR38" s="123" t="s">
        <v>213</v>
      </c>
      <c r="BS38" s="124">
        <f>SUM('PROGRESS SCHEDULE'!$L$37:AO$37)</f>
        <v>0</v>
      </c>
      <c r="BT38" s="123" t="s">
        <v>213</v>
      </c>
      <c r="BU38" s="124">
        <f>INDEX('PROGRESS SCHEDULE'!AP$37:AP$38,1)</f>
        <v>0</v>
      </c>
      <c r="BV38" s="124"/>
      <c r="BW38" s="123" t="s">
        <v>213</v>
      </c>
      <c r="BX38" s="124">
        <f>SUM('PROGRESS SCHEDULE'!$L$39:AO$39)</f>
        <v>0</v>
      </c>
      <c r="BY38" s="123" t="s">
        <v>213</v>
      </c>
      <c r="BZ38" s="124">
        <f>INDEX('PROGRESS SCHEDULE'!AP$39:AP$40,1)</f>
        <v>0</v>
      </c>
      <c r="CB38" s="123" t="s">
        <v>213</v>
      </c>
      <c r="CC38" s="124">
        <f>SUM('PROGRESS SCHEDULE'!$L$41:AO$41)</f>
        <v>0</v>
      </c>
      <c r="CD38" s="123" t="s">
        <v>213</v>
      </c>
      <c r="CE38" s="124">
        <f>INDEX('PROGRESS SCHEDULE'!AP$41:AP$42,1)</f>
        <v>0</v>
      </c>
      <c r="CG38" s="123" t="s">
        <v>213</v>
      </c>
      <c r="CH38" s="124">
        <f>SUM('PROGRESS SCHEDULE'!$L$43:AO$43)</f>
        <v>0</v>
      </c>
      <c r="CI38" s="123" t="s">
        <v>213</v>
      </c>
      <c r="CJ38" s="124">
        <f>INDEX('PROGRESS SCHEDULE'!AP$43:AP$44,1)</f>
        <v>0</v>
      </c>
      <c r="CL38" s="123" t="s">
        <v>213</v>
      </c>
      <c r="CM38" s="124">
        <f>SUM('PROGRESS SCHEDULE'!$L$45:AO$45)</f>
        <v>0</v>
      </c>
      <c r="CN38" s="123" t="s">
        <v>213</v>
      </c>
      <c r="CO38" s="124">
        <f>INDEX('PROGRESS SCHEDULE'!AP$45:AP$46,1)</f>
        <v>0</v>
      </c>
      <c r="CQ38" s="123" t="s">
        <v>213</v>
      </c>
      <c r="CR38" s="124">
        <f>SUM('PROGRESS SCHEDULE'!$L$47:AO$47)</f>
        <v>0</v>
      </c>
      <c r="CS38" s="123" t="s">
        <v>213</v>
      </c>
      <c r="CT38" s="124">
        <f>INDEX('PROGRESS SCHEDULE'!AP$47:AP$48,1)</f>
        <v>0</v>
      </c>
      <c r="CV38" s="123" t="s">
        <v>213</v>
      </c>
      <c r="CW38" s="124">
        <f>SUM('PROGRESS SCHEDULE'!$L$49:AO$49)</f>
        <v>0</v>
      </c>
      <c r="CX38" s="123" t="s">
        <v>213</v>
      </c>
      <c r="CY38" s="124">
        <f>INDEX('PROGRESS SCHEDULE'!AP$49:AP$50,1)</f>
        <v>0</v>
      </c>
      <c r="DA38" s="123" t="s">
        <v>213</v>
      </c>
      <c r="DB38" s="124">
        <f>SUM('PROGRESS SCHEDULE'!$L$51:AO$51)</f>
        <v>0</v>
      </c>
      <c r="DC38" s="123" t="s">
        <v>213</v>
      </c>
      <c r="DD38" s="124">
        <f>INDEX('PROGRESS SCHEDULE'!AP$51:AP$52,1)</f>
        <v>0</v>
      </c>
      <c r="DF38" s="123" t="s">
        <v>213</v>
      </c>
      <c r="DG38" s="124">
        <f>SUM('PROGRESS SCHEDULE'!$L$53:AO$53)</f>
        <v>0</v>
      </c>
      <c r="DH38" s="123" t="s">
        <v>213</v>
      </c>
      <c r="DI38" s="124">
        <f>INDEX('PROGRESS SCHEDULE'!AP$53:AP$54,1)</f>
        <v>0</v>
      </c>
      <c r="DK38" s="123" t="s">
        <v>213</v>
      </c>
      <c r="DL38" s="124">
        <f>SUM('PROGRESS SCHEDULE'!$L$55:AO$55)</f>
        <v>0</v>
      </c>
      <c r="DM38" s="123" t="s">
        <v>213</v>
      </c>
      <c r="DN38" s="124">
        <f>INDEX('PROGRESS SCHEDULE'!AP$55:AP$56,1)</f>
        <v>0</v>
      </c>
      <c r="DP38" s="123" t="s">
        <v>213</v>
      </c>
      <c r="DQ38" s="124">
        <f>SUM('PROGRESS SCHEDULE'!$L$57:AO$57)</f>
        <v>0</v>
      </c>
      <c r="DR38" s="123" t="s">
        <v>213</v>
      </c>
      <c r="DS38" s="124">
        <f>INDEX('PROGRESS SCHEDULE'!AP$57:AP$58,1)</f>
        <v>0</v>
      </c>
      <c r="DU38" s="123" t="s">
        <v>213</v>
      </c>
      <c r="DV38" s="124">
        <f>SUM('PROGRESS SCHEDULE'!$L$59:AO$59)</f>
        <v>0</v>
      </c>
      <c r="DW38" s="123" t="s">
        <v>213</v>
      </c>
      <c r="DX38" s="124">
        <f>INDEX('PROGRESS SCHEDULE'!AP$59:AP$60,1)</f>
        <v>0</v>
      </c>
      <c r="DZ38" s="123" t="s">
        <v>213</v>
      </c>
      <c r="EA38" s="124">
        <f>SUM('PROGRESS SCHEDULE'!$L$61:AO$61)</f>
        <v>0</v>
      </c>
      <c r="EB38" s="123" t="s">
        <v>213</v>
      </c>
      <c r="EC38" s="124">
        <f>INDEX('PROGRESS SCHEDULE'!AP$61:AP$62,1)</f>
        <v>0</v>
      </c>
      <c r="EE38" s="123" t="s">
        <v>213</v>
      </c>
      <c r="EF38" s="124">
        <f>SUM('PROGRESS SCHEDULE'!$L$63:AO$63)</f>
        <v>0</v>
      </c>
      <c r="EG38" s="123" t="s">
        <v>213</v>
      </c>
      <c r="EH38" s="124">
        <f>INDEX('PROGRESS SCHEDULE'!AP$63:AP$64,1)</f>
        <v>0</v>
      </c>
      <c r="EJ38" s="123" t="s">
        <v>213</v>
      </c>
      <c r="EK38" s="124">
        <f>SUM('PROGRESS SCHEDULE'!$L$65:AO$65)</f>
        <v>0</v>
      </c>
      <c r="EL38" s="123" t="s">
        <v>213</v>
      </c>
      <c r="EM38" s="124">
        <f>INDEX('PROGRESS SCHEDULE'!AP$65:AP$66,1)</f>
        <v>0</v>
      </c>
      <c r="EO38" s="123" t="s">
        <v>213</v>
      </c>
      <c r="EP38" s="124">
        <f>SUM('PROGRESS SCHEDULE'!$L$67:AO$67)</f>
        <v>0</v>
      </c>
      <c r="EQ38" s="123" t="s">
        <v>213</v>
      </c>
      <c r="ER38" s="124">
        <f>INDEX('PROGRESS SCHEDULE'!AP$67:AP$68,1)</f>
        <v>0</v>
      </c>
      <c r="ET38" s="123" t="s">
        <v>213</v>
      </c>
      <c r="EU38" s="124">
        <f>SUM('PROGRESS SCHEDULE'!$L$69:AO$69)</f>
        <v>0</v>
      </c>
      <c r="EV38" s="123" t="s">
        <v>213</v>
      </c>
      <c r="EW38" s="124">
        <f>INDEX('PROGRESS SCHEDULE'!AP$69:AP$70,1)</f>
        <v>0</v>
      </c>
      <c r="EY38" s="123" t="s">
        <v>213</v>
      </c>
      <c r="EZ38" s="124">
        <f>SUM('PROGRESS SCHEDULE'!$L$71:AO$71)</f>
        <v>0</v>
      </c>
      <c r="FA38" s="123" t="s">
        <v>213</v>
      </c>
      <c r="FB38" s="124">
        <f>INDEX('PROGRESS SCHEDULE'!AP$71:AP$72,1)</f>
        <v>0</v>
      </c>
      <c r="FD38" s="123" t="s">
        <v>213</v>
      </c>
      <c r="FE38" s="124">
        <f>SUM('PROGRESS SCHEDULE'!$L$73:AO$73)</f>
        <v>0</v>
      </c>
      <c r="FF38" s="123" t="s">
        <v>213</v>
      </c>
      <c r="FG38" s="124">
        <f>INDEX('PROGRESS SCHEDULE'!AP$73:AP$74,1)</f>
        <v>0</v>
      </c>
      <c r="FI38" s="123" t="s">
        <v>213</v>
      </c>
      <c r="FJ38" s="124">
        <f>SUM('PROGRESS SCHEDULE'!$L$75:AO$75)</f>
        <v>0</v>
      </c>
      <c r="FK38" s="123" t="s">
        <v>213</v>
      </c>
      <c r="FL38" s="124">
        <f>INDEX('PROGRESS SCHEDULE'!AP$75:AP$76,1)</f>
        <v>0</v>
      </c>
      <c r="FN38" s="123" t="s">
        <v>213</v>
      </c>
      <c r="FO38" s="124">
        <f>SUM('PROGRESS SCHEDULE'!$L$77:AO$77)</f>
        <v>0</v>
      </c>
      <c r="FP38" s="123" t="s">
        <v>213</v>
      </c>
      <c r="FQ38" s="124">
        <f>INDEX('PROGRESS SCHEDULE'!AP$77:AP$78,1)</f>
        <v>0</v>
      </c>
      <c r="FS38" s="123" t="s">
        <v>213</v>
      </c>
      <c r="FT38" s="124">
        <f>SUM('PROGRESS SCHEDULE'!$L$79:AO$79)</f>
        <v>0</v>
      </c>
      <c r="FU38" s="123" t="s">
        <v>213</v>
      </c>
      <c r="FV38" s="124">
        <f>INDEX('PROGRESS SCHEDULE'!AP$79:AP$80,1)</f>
        <v>0</v>
      </c>
      <c r="FX38" s="123" t="s">
        <v>213</v>
      </c>
      <c r="FY38" s="124">
        <f>SUM('PROGRESS SCHEDULE'!$L$81:AO$81)</f>
        <v>0</v>
      </c>
      <c r="FZ38" s="123" t="s">
        <v>213</v>
      </c>
      <c r="GA38" s="124">
        <f>INDEX('PROGRESS SCHEDULE'!AP$81:AP$82,1)</f>
        <v>0</v>
      </c>
      <c r="GC38" s="123" t="s">
        <v>213</v>
      </c>
      <c r="GD38" s="124">
        <f>SUM('PROGRESS SCHEDULE'!$L$83:AO$83)</f>
        <v>0</v>
      </c>
      <c r="GE38" s="123" t="s">
        <v>213</v>
      </c>
      <c r="GF38" s="124">
        <f>INDEX('PROGRESS SCHEDULE'!AP$83:AP$84,1)</f>
        <v>0</v>
      </c>
      <c r="GH38" s="123" t="s">
        <v>213</v>
      </c>
      <c r="GI38" s="124">
        <f>SUM('PROGRESS SCHEDULE'!$L$85:AO$85)</f>
        <v>0</v>
      </c>
      <c r="GJ38" s="123" t="s">
        <v>213</v>
      </c>
      <c r="GK38" s="124">
        <f>INDEX('PROGRESS SCHEDULE'!AP$85:AP$86,1)</f>
        <v>0</v>
      </c>
      <c r="GM38" s="123" t="s">
        <v>213</v>
      </c>
      <c r="GN38" s="124">
        <f>SUM('PROGRESS SCHEDULE'!$L$87:AO$87)</f>
        <v>0</v>
      </c>
      <c r="GO38" s="123" t="s">
        <v>213</v>
      </c>
      <c r="GP38" s="124">
        <f>INDEX('PROGRESS SCHEDULE'!AP$87:AP$88,1)</f>
        <v>0</v>
      </c>
      <c r="GR38" s="123" t="s">
        <v>213</v>
      </c>
      <c r="GS38" s="124">
        <f>SUM('PROGRESS SCHEDULE'!$L$89:AO$89)</f>
        <v>0</v>
      </c>
      <c r="GT38" s="123" t="s">
        <v>213</v>
      </c>
      <c r="GU38" s="124">
        <f>INDEX('PROGRESS SCHEDULE'!AP$89:AP$90,1)</f>
        <v>0</v>
      </c>
      <c r="GW38" s="123" t="s">
        <v>213</v>
      </c>
      <c r="GX38" s="124">
        <f>SUM('PROGRESS SCHEDULE'!$L$91:AO$91)</f>
        <v>0</v>
      </c>
      <c r="GY38" s="123" t="s">
        <v>213</v>
      </c>
      <c r="GZ38" s="124">
        <f>INDEX('PROGRESS SCHEDULE'!AP$91:AP$92,1)</f>
        <v>0</v>
      </c>
      <c r="HB38" s="123" t="s">
        <v>213</v>
      </c>
      <c r="HC38" s="124">
        <f>SUM('PROGRESS SCHEDULE'!$L$93:AO$93)</f>
        <v>0</v>
      </c>
      <c r="HD38" s="123" t="s">
        <v>213</v>
      </c>
      <c r="HE38" s="124">
        <f>INDEX('PROGRESS SCHEDULE'!AP$93:AP$94,1)</f>
        <v>0</v>
      </c>
      <c r="HG38" s="123" t="s">
        <v>213</v>
      </c>
      <c r="HH38" s="124">
        <f>SUM('PROGRESS SCHEDULE'!$L$95:AO$95)</f>
        <v>0</v>
      </c>
      <c r="HI38" s="123" t="s">
        <v>213</v>
      </c>
      <c r="HJ38" s="124">
        <f>INDEX('PROGRESS SCHEDULE'!AP$95:AP$96,1)</f>
        <v>0</v>
      </c>
    </row>
    <row r="39" spans="1:218" ht="13" x14ac:dyDescent="0.3">
      <c r="A39" s="125">
        <v>31</v>
      </c>
      <c r="B39" s="407">
        <f>'WORK SHEET'!B49</f>
        <v>0</v>
      </c>
      <c r="C39" s="242"/>
      <c r="D39" s="242"/>
      <c r="E39" s="242"/>
      <c r="F39" s="242"/>
      <c r="G39" s="408"/>
      <c r="H39" s="126" t="e">
        <f>'WORK SHEET'!H49</f>
        <v>#DIV/0!</v>
      </c>
      <c r="I39" s="127">
        <f>VLOOKUP($M$3,FI8:FJ49,2,FALSE)</f>
        <v>0</v>
      </c>
      <c r="J39" s="127">
        <f>VLOOKUP($M$3,FK8:FL49,2,FALSE)</f>
        <v>0</v>
      </c>
      <c r="K39" s="128">
        <f t="shared" si="1"/>
        <v>0</v>
      </c>
      <c r="L39" s="163"/>
      <c r="M39" s="163"/>
      <c r="O39" s="123" t="s">
        <v>214</v>
      </c>
      <c r="P39" s="124">
        <f>SUM('PROGRESS SCHEDULE'!$L$15:AP$15)</f>
        <v>0</v>
      </c>
      <c r="Q39" s="123" t="s">
        <v>214</v>
      </c>
      <c r="R39" s="124">
        <f>INDEX('PROGRESS SCHEDULE'!AQ$15:AQ$16,1)</f>
        <v>0</v>
      </c>
      <c r="T39" s="123" t="s">
        <v>214</v>
      </c>
      <c r="U39" s="124">
        <f>SUM('PROGRESS SCHEDULE'!$L$17:AP$17)</f>
        <v>0</v>
      </c>
      <c r="V39" s="123" t="s">
        <v>214</v>
      </c>
      <c r="W39" s="124">
        <f>INDEX('PROGRESS SCHEDULE'!AQ$17:AQ$18,1)</f>
        <v>0</v>
      </c>
      <c r="Y39" s="123" t="s">
        <v>214</v>
      </c>
      <c r="Z39" s="124">
        <f>SUM('PROGRESS SCHEDULE'!$L$19:AP$19)</f>
        <v>0</v>
      </c>
      <c r="AA39" s="123" t="s">
        <v>214</v>
      </c>
      <c r="AB39" s="124">
        <f>INDEX('PROGRESS SCHEDULE'!AQ$19:AQ$20,1)</f>
        <v>0</v>
      </c>
      <c r="AD39" s="123" t="s">
        <v>214</v>
      </c>
      <c r="AE39" s="124">
        <f>SUM('PROGRESS SCHEDULE'!$L$21:AP$21)</f>
        <v>0</v>
      </c>
      <c r="AF39" s="123" t="s">
        <v>214</v>
      </c>
      <c r="AG39" s="124">
        <f>INDEX('PROGRESS SCHEDULE'!AQ$21:AQ$22,1)</f>
        <v>0</v>
      </c>
      <c r="AI39" s="123" t="s">
        <v>214</v>
      </c>
      <c r="AJ39" s="124">
        <f>SUM('PROGRESS SCHEDULE'!$L$23:AP$23)</f>
        <v>0</v>
      </c>
      <c r="AK39" s="123" t="s">
        <v>214</v>
      </c>
      <c r="AL39" s="124">
        <f>INDEX('PROGRESS SCHEDULE'!AQ$23:AQ$24,1)</f>
        <v>0</v>
      </c>
      <c r="AN39" s="123" t="s">
        <v>214</v>
      </c>
      <c r="AO39" s="124">
        <f>SUM('PROGRESS SCHEDULE'!$L$25:AP$25)</f>
        <v>0</v>
      </c>
      <c r="AP39" s="123" t="s">
        <v>214</v>
      </c>
      <c r="AQ39" s="124">
        <f>INDEX('PROGRESS SCHEDULE'!AQ$25:AQ$26,1)</f>
        <v>0</v>
      </c>
      <c r="AR39" s="124"/>
      <c r="AS39" s="123" t="s">
        <v>214</v>
      </c>
      <c r="AT39" s="124">
        <f>SUM('PROGRESS SCHEDULE'!$L$27:AP$27)</f>
        <v>0</v>
      </c>
      <c r="AU39" s="123" t="s">
        <v>214</v>
      </c>
      <c r="AV39" s="124">
        <f>INDEX('PROGRESS SCHEDULE'!AQ$27:AQ$28,1)</f>
        <v>0</v>
      </c>
      <c r="AW39" s="124"/>
      <c r="AX39" s="123" t="s">
        <v>214</v>
      </c>
      <c r="AY39" s="124">
        <f>SUM('PROGRESS SCHEDULE'!$L$29:AP$29)</f>
        <v>0</v>
      </c>
      <c r="AZ39" s="123" t="s">
        <v>214</v>
      </c>
      <c r="BA39" s="124">
        <f>INDEX('PROGRESS SCHEDULE'!AQ$29:AQ$30,1)</f>
        <v>0</v>
      </c>
      <c r="BB39" s="124"/>
      <c r="BC39" s="123" t="s">
        <v>214</v>
      </c>
      <c r="BD39" s="124">
        <f>SUM('PROGRESS SCHEDULE'!$L$31:AP$31)</f>
        <v>0</v>
      </c>
      <c r="BE39" s="123" t="s">
        <v>214</v>
      </c>
      <c r="BF39" s="124">
        <f>INDEX('PROGRESS SCHEDULE'!AQ$31:AQ$32,1)</f>
        <v>0</v>
      </c>
      <c r="BG39" s="124"/>
      <c r="BH39" s="123" t="s">
        <v>214</v>
      </c>
      <c r="BI39" s="124">
        <f>SUM('PROGRESS SCHEDULE'!$L$33:AP$33)</f>
        <v>0</v>
      </c>
      <c r="BJ39" s="123" t="s">
        <v>214</v>
      </c>
      <c r="BK39" s="124">
        <f>INDEX('PROGRESS SCHEDULE'!AQ$33:AQ$34,1)</f>
        <v>0</v>
      </c>
      <c r="BL39" s="124"/>
      <c r="BM39" s="123" t="s">
        <v>214</v>
      </c>
      <c r="BN39" s="124">
        <f>SUM('PROGRESS SCHEDULE'!$L$35:AP$35)</f>
        <v>0</v>
      </c>
      <c r="BO39" s="123" t="s">
        <v>214</v>
      </c>
      <c r="BP39" s="124">
        <f>INDEX('PROGRESS SCHEDULE'!AQ$35:AQ$36,1)</f>
        <v>0</v>
      </c>
      <c r="BQ39" s="124"/>
      <c r="BR39" s="123" t="s">
        <v>214</v>
      </c>
      <c r="BS39" s="124">
        <f>SUM('PROGRESS SCHEDULE'!$L$37:AP$37)</f>
        <v>0</v>
      </c>
      <c r="BT39" s="123" t="s">
        <v>214</v>
      </c>
      <c r="BU39" s="124">
        <f>INDEX('PROGRESS SCHEDULE'!AQ$37:AQ$38,1)</f>
        <v>0</v>
      </c>
      <c r="BV39" s="124"/>
      <c r="BW39" s="123" t="s">
        <v>214</v>
      </c>
      <c r="BX39" s="124">
        <f>SUM('PROGRESS SCHEDULE'!$L$39:AP$39)</f>
        <v>0</v>
      </c>
      <c r="BY39" s="123" t="s">
        <v>214</v>
      </c>
      <c r="BZ39" s="124">
        <f>INDEX('PROGRESS SCHEDULE'!AQ$39:AQ$40,1)</f>
        <v>0</v>
      </c>
      <c r="CB39" s="123" t="s">
        <v>214</v>
      </c>
      <c r="CC39" s="124">
        <f>SUM('PROGRESS SCHEDULE'!$L$41:AP$41)</f>
        <v>0</v>
      </c>
      <c r="CD39" s="123" t="s">
        <v>214</v>
      </c>
      <c r="CE39" s="124">
        <f>INDEX('PROGRESS SCHEDULE'!AQ$41:AQ$42,1)</f>
        <v>0</v>
      </c>
      <c r="CG39" s="123" t="s">
        <v>214</v>
      </c>
      <c r="CH39" s="124">
        <f>SUM('PROGRESS SCHEDULE'!$L$43:AP$43)</f>
        <v>0</v>
      </c>
      <c r="CI39" s="123" t="s">
        <v>214</v>
      </c>
      <c r="CJ39" s="124">
        <f>INDEX('PROGRESS SCHEDULE'!AQ$43:AQ$44,1)</f>
        <v>0</v>
      </c>
      <c r="CL39" s="123" t="s">
        <v>214</v>
      </c>
      <c r="CM39" s="124">
        <f>SUM('PROGRESS SCHEDULE'!$L$45:AP$45)</f>
        <v>0</v>
      </c>
      <c r="CN39" s="123" t="s">
        <v>214</v>
      </c>
      <c r="CO39" s="124">
        <f>INDEX('PROGRESS SCHEDULE'!AQ$45:AQ$46,1)</f>
        <v>0</v>
      </c>
      <c r="CQ39" s="123" t="s">
        <v>214</v>
      </c>
      <c r="CR39" s="124">
        <f>SUM('PROGRESS SCHEDULE'!$L$47:AP$47)</f>
        <v>0</v>
      </c>
      <c r="CS39" s="123" t="s">
        <v>214</v>
      </c>
      <c r="CT39" s="124">
        <f>INDEX('PROGRESS SCHEDULE'!AQ$47:AQ$48,1)</f>
        <v>0</v>
      </c>
      <c r="CV39" s="123" t="s">
        <v>214</v>
      </c>
      <c r="CW39" s="124">
        <f>SUM('PROGRESS SCHEDULE'!$L$49:AP$49)</f>
        <v>0</v>
      </c>
      <c r="CX39" s="123" t="s">
        <v>214</v>
      </c>
      <c r="CY39" s="124">
        <f>INDEX('PROGRESS SCHEDULE'!AQ$49:AQ$50,1)</f>
        <v>0</v>
      </c>
      <c r="DA39" s="123" t="s">
        <v>214</v>
      </c>
      <c r="DB39" s="124">
        <f>SUM('PROGRESS SCHEDULE'!$L$51:AP$51)</f>
        <v>0</v>
      </c>
      <c r="DC39" s="123" t="s">
        <v>214</v>
      </c>
      <c r="DD39" s="124">
        <f>INDEX('PROGRESS SCHEDULE'!AQ$51:AQ$52,1)</f>
        <v>0</v>
      </c>
      <c r="DF39" s="123" t="s">
        <v>214</v>
      </c>
      <c r="DG39" s="124">
        <f>SUM('PROGRESS SCHEDULE'!$L$53:AP$53)</f>
        <v>0</v>
      </c>
      <c r="DH39" s="123" t="s">
        <v>214</v>
      </c>
      <c r="DI39" s="124">
        <f>INDEX('PROGRESS SCHEDULE'!AQ$53:AQ$54,1)</f>
        <v>0</v>
      </c>
      <c r="DK39" s="123" t="s">
        <v>214</v>
      </c>
      <c r="DL39" s="124">
        <f>SUM('PROGRESS SCHEDULE'!$L$55:AP$55)</f>
        <v>0</v>
      </c>
      <c r="DM39" s="123" t="s">
        <v>214</v>
      </c>
      <c r="DN39" s="124">
        <f>INDEX('PROGRESS SCHEDULE'!AQ$55:AQ$56,1)</f>
        <v>0</v>
      </c>
      <c r="DP39" s="123" t="s">
        <v>214</v>
      </c>
      <c r="DQ39" s="124">
        <f>SUM('PROGRESS SCHEDULE'!$L$57:AP$57)</f>
        <v>0</v>
      </c>
      <c r="DR39" s="123" t="s">
        <v>214</v>
      </c>
      <c r="DS39" s="124">
        <f>INDEX('PROGRESS SCHEDULE'!AQ$57:AQ$58,1)</f>
        <v>0</v>
      </c>
      <c r="DU39" s="123" t="s">
        <v>214</v>
      </c>
      <c r="DV39" s="124">
        <f>SUM('PROGRESS SCHEDULE'!$L$59:AP$59)</f>
        <v>0</v>
      </c>
      <c r="DW39" s="123" t="s">
        <v>214</v>
      </c>
      <c r="DX39" s="124">
        <f>INDEX('PROGRESS SCHEDULE'!AQ$59:AQ$60,1)</f>
        <v>0</v>
      </c>
      <c r="DZ39" s="123" t="s">
        <v>214</v>
      </c>
      <c r="EA39" s="124">
        <f>SUM('PROGRESS SCHEDULE'!$L$61:AP$61)</f>
        <v>0</v>
      </c>
      <c r="EB39" s="123" t="s">
        <v>214</v>
      </c>
      <c r="EC39" s="124">
        <f>INDEX('PROGRESS SCHEDULE'!AQ$61:AQ$62,1)</f>
        <v>0</v>
      </c>
      <c r="EE39" s="123" t="s">
        <v>214</v>
      </c>
      <c r="EF39" s="124">
        <f>SUM('PROGRESS SCHEDULE'!$L$63:AP$63)</f>
        <v>0</v>
      </c>
      <c r="EG39" s="123" t="s">
        <v>214</v>
      </c>
      <c r="EH39" s="124">
        <f>INDEX('PROGRESS SCHEDULE'!AQ$63:AQ$64,1)</f>
        <v>0</v>
      </c>
      <c r="EJ39" s="123" t="s">
        <v>214</v>
      </c>
      <c r="EK39" s="124">
        <f>SUM('PROGRESS SCHEDULE'!$L$65:AP$65)</f>
        <v>0</v>
      </c>
      <c r="EL39" s="123" t="s">
        <v>214</v>
      </c>
      <c r="EM39" s="124">
        <f>INDEX('PROGRESS SCHEDULE'!AQ$65:AQ$66,1)</f>
        <v>0</v>
      </c>
      <c r="EO39" s="123" t="s">
        <v>214</v>
      </c>
      <c r="EP39" s="124">
        <f>SUM('PROGRESS SCHEDULE'!$L$67:AP$67)</f>
        <v>0</v>
      </c>
      <c r="EQ39" s="123" t="s">
        <v>214</v>
      </c>
      <c r="ER39" s="124">
        <f>INDEX('PROGRESS SCHEDULE'!AQ$67:AQ$68,1)</f>
        <v>0</v>
      </c>
      <c r="ET39" s="123" t="s">
        <v>214</v>
      </c>
      <c r="EU39" s="124">
        <f>SUM('PROGRESS SCHEDULE'!$L$69:AP$69)</f>
        <v>0</v>
      </c>
      <c r="EV39" s="123" t="s">
        <v>214</v>
      </c>
      <c r="EW39" s="124">
        <f>INDEX('PROGRESS SCHEDULE'!AQ$69:AQ$70,1)</f>
        <v>0</v>
      </c>
      <c r="EY39" s="123" t="s">
        <v>214</v>
      </c>
      <c r="EZ39" s="124">
        <f>SUM('PROGRESS SCHEDULE'!$L$71:AP$71)</f>
        <v>0</v>
      </c>
      <c r="FA39" s="123" t="s">
        <v>214</v>
      </c>
      <c r="FB39" s="124">
        <f>INDEX('PROGRESS SCHEDULE'!AQ$71:AQ$72,1)</f>
        <v>0</v>
      </c>
      <c r="FD39" s="123" t="s">
        <v>214</v>
      </c>
      <c r="FE39" s="124">
        <f>SUM('PROGRESS SCHEDULE'!$L$73:AP$73)</f>
        <v>0</v>
      </c>
      <c r="FF39" s="123" t="s">
        <v>214</v>
      </c>
      <c r="FG39" s="124">
        <f>INDEX('PROGRESS SCHEDULE'!AQ$73:AQ$74,1)</f>
        <v>0</v>
      </c>
      <c r="FI39" s="123" t="s">
        <v>214</v>
      </c>
      <c r="FJ39" s="124">
        <f>SUM('PROGRESS SCHEDULE'!$L$75:AP$75)</f>
        <v>0</v>
      </c>
      <c r="FK39" s="123" t="s">
        <v>214</v>
      </c>
      <c r="FL39" s="124">
        <f>INDEX('PROGRESS SCHEDULE'!AQ$75:AQ$76,1)</f>
        <v>0</v>
      </c>
      <c r="FN39" s="123" t="s">
        <v>214</v>
      </c>
      <c r="FO39" s="124">
        <f>SUM('PROGRESS SCHEDULE'!$L$77:AP$77)</f>
        <v>0</v>
      </c>
      <c r="FP39" s="123" t="s">
        <v>214</v>
      </c>
      <c r="FQ39" s="124">
        <f>INDEX('PROGRESS SCHEDULE'!AQ$77:AQ$78,1)</f>
        <v>0</v>
      </c>
      <c r="FS39" s="123" t="s">
        <v>214</v>
      </c>
      <c r="FT39" s="124">
        <f>SUM('PROGRESS SCHEDULE'!$L$79:AP$79)</f>
        <v>0</v>
      </c>
      <c r="FU39" s="123" t="s">
        <v>214</v>
      </c>
      <c r="FV39" s="124">
        <f>INDEX('PROGRESS SCHEDULE'!AQ$79:AQ$80,1)</f>
        <v>0</v>
      </c>
      <c r="FX39" s="123" t="s">
        <v>214</v>
      </c>
      <c r="FY39" s="124">
        <f>SUM('PROGRESS SCHEDULE'!$L$81:AP$81)</f>
        <v>0</v>
      </c>
      <c r="FZ39" s="123" t="s">
        <v>214</v>
      </c>
      <c r="GA39" s="124">
        <f>INDEX('PROGRESS SCHEDULE'!AQ$81:AQ$82,1)</f>
        <v>0</v>
      </c>
      <c r="GC39" s="123" t="s">
        <v>214</v>
      </c>
      <c r="GD39" s="124">
        <f>SUM('PROGRESS SCHEDULE'!$L$83:AP$83)</f>
        <v>0</v>
      </c>
      <c r="GE39" s="123" t="s">
        <v>214</v>
      </c>
      <c r="GF39" s="124">
        <f>INDEX('PROGRESS SCHEDULE'!AQ$83:AQ$84,1)</f>
        <v>0</v>
      </c>
      <c r="GH39" s="123" t="s">
        <v>214</v>
      </c>
      <c r="GI39" s="124">
        <f>SUM('PROGRESS SCHEDULE'!$L$85:AP$85)</f>
        <v>0</v>
      </c>
      <c r="GJ39" s="123" t="s">
        <v>214</v>
      </c>
      <c r="GK39" s="124">
        <f>INDEX('PROGRESS SCHEDULE'!AQ$85:AQ$86,1)</f>
        <v>0</v>
      </c>
      <c r="GM39" s="123" t="s">
        <v>214</v>
      </c>
      <c r="GN39" s="124">
        <f>SUM('PROGRESS SCHEDULE'!$L$87:AP$87)</f>
        <v>0</v>
      </c>
      <c r="GO39" s="123" t="s">
        <v>214</v>
      </c>
      <c r="GP39" s="124">
        <f>INDEX('PROGRESS SCHEDULE'!AQ$87:AQ$88,1)</f>
        <v>0</v>
      </c>
      <c r="GR39" s="123" t="s">
        <v>214</v>
      </c>
      <c r="GS39" s="124">
        <f>SUM('PROGRESS SCHEDULE'!$L$89:AP$89)</f>
        <v>0</v>
      </c>
      <c r="GT39" s="123" t="s">
        <v>214</v>
      </c>
      <c r="GU39" s="124">
        <f>INDEX('PROGRESS SCHEDULE'!AQ$89:AQ$90,1)</f>
        <v>0</v>
      </c>
      <c r="GW39" s="123" t="s">
        <v>214</v>
      </c>
      <c r="GX39" s="124">
        <f>SUM('PROGRESS SCHEDULE'!$L$91:AP$91)</f>
        <v>0</v>
      </c>
      <c r="GY39" s="123" t="s">
        <v>214</v>
      </c>
      <c r="GZ39" s="124">
        <f>INDEX('PROGRESS SCHEDULE'!AQ$91:AQ$92,1)</f>
        <v>0</v>
      </c>
      <c r="HB39" s="123" t="s">
        <v>214</v>
      </c>
      <c r="HC39" s="124">
        <f>SUM('PROGRESS SCHEDULE'!$L$93:AP$93)</f>
        <v>0</v>
      </c>
      <c r="HD39" s="123" t="s">
        <v>214</v>
      </c>
      <c r="HE39" s="124">
        <f>INDEX('PROGRESS SCHEDULE'!AQ$93:AQ$94,1)</f>
        <v>0</v>
      </c>
      <c r="HG39" s="123" t="s">
        <v>214</v>
      </c>
      <c r="HH39" s="124">
        <f>SUM('PROGRESS SCHEDULE'!$L$95:AP$95)</f>
        <v>0</v>
      </c>
      <c r="HI39" s="123" t="s">
        <v>214</v>
      </c>
      <c r="HJ39" s="124">
        <f>INDEX('PROGRESS SCHEDULE'!AQ$95:AQ$96,1)</f>
        <v>0</v>
      </c>
    </row>
    <row r="40" spans="1:218" ht="13" x14ac:dyDescent="0.3">
      <c r="A40" s="125">
        <v>32</v>
      </c>
      <c r="B40" s="407">
        <f>'WORK SHEET'!B50</f>
        <v>0</v>
      </c>
      <c r="C40" s="242"/>
      <c r="D40" s="242"/>
      <c r="E40" s="242"/>
      <c r="F40" s="242"/>
      <c r="G40" s="408"/>
      <c r="H40" s="126" t="e">
        <f>'WORK SHEET'!H50</f>
        <v>#DIV/0!</v>
      </c>
      <c r="I40" s="127">
        <f>VLOOKUP($M$3,FN8:FO49,2,FALSE)</f>
        <v>0</v>
      </c>
      <c r="J40" s="127">
        <f>VLOOKUP($M$3,FP8:FQ49,2,FALSE)</f>
        <v>0</v>
      </c>
      <c r="K40" s="128">
        <f t="shared" si="1"/>
        <v>0</v>
      </c>
      <c r="L40" s="163"/>
      <c r="M40" s="163"/>
      <c r="O40" s="123" t="s">
        <v>215</v>
      </c>
      <c r="P40" s="124">
        <f>SUM('PROGRESS SCHEDULE'!$L$15:AQ$15)</f>
        <v>0</v>
      </c>
      <c r="Q40" s="123" t="s">
        <v>215</v>
      </c>
      <c r="R40" s="124">
        <f>INDEX('PROGRESS SCHEDULE'!AR$15:AR$16,1)</f>
        <v>0</v>
      </c>
      <c r="T40" s="123" t="s">
        <v>215</v>
      </c>
      <c r="U40" s="124">
        <f>SUM('PROGRESS SCHEDULE'!$L$17:AQ$17)</f>
        <v>0</v>
      </c>
      <c r="V40" s="123" t="s">
        <v>215</v>
      </c>
      <c r="W40" s="124">
        <f>INDEX('PROGRESS SCHEDULE'!AR$17:AR$18,1)</f>
        <v>0</v>
      </c>
      <c r="Y40" s="123" t="s">
        <v>215</v>
      </c>
      <c r="Z40" s="124">
        <f>SUM('PROGRESS SCHEDULE'!$L$19:AQ$19)</f>
        <v>0</v>
      </c>
      <c r="AA40" s="123" t="s">
        <v>215</v>
      </c>
      <c r="AB40" s="124">
        <f>INDEX('PROGRESS SCHEDULE'!AR$19:AR$20,1)</f>
        <v>0</v>
      </c>
      <c r="AD40" s="123" t="s">
        <v>215</v>
      </c>
      <c r="AE40" s="124">
        <f>SUM('PROGRESS SCHEDULE'!$L$21:AQ$21)</f>
        <v>0</v>
      </c>
      <c r="AF40" s="123" t="s">
        <v>215</v>
      </c>
      <c r="AG40" s="124">
        <f>INDEX('PROGRESS SCHEDULE'!AR$21:AR$22,1)</f>
        <v>0</v>
      </c>
      <c r="AI40" s="123" t="s">
        <v>215</v>
      </c>
      <c r="AJ40" s="124">
        <f>SUM('PROGRESS SCHEDULE'!$L$23:AQ$23)</f>
        <v>0</v>
      </c>
      <c r="AK40" s="123" t="s">
        <v>215</v>
      </c>
      <c r="AL40" s="124">
        <f>INDEX('PROGRESS SCHEDULE'!AR$23:AR$24,1)</f>
        <v>0</v>
      </c>
      <c r="AN40" s="123" t="s">
        <v>215</v>
      </c>
      <c r="AO40" s="124">
        <f>SUM('PROGRESS SCHEDULE'!$L$25:AQ$25)</f>
        <v>0</v>
      </c>
      <c r="AP40" s="123" t="s">
        <v>215</v>
      </c>
      <c r="AQ40" s="124">
        <f>INDEX('PROGRESS SCHEDULE'!AR$25:AR$26,1)</f>
        <v>0</v>
      </c>
      <c r="AR40" s="124"/>
      <c r="AS40" s="123" t="s">
        <v>215</v>
      </c>
      <c r="AT40" s="124">
        <f>SUM('PROGRESS SCHEDULE'!$L$27:AQ$27)</f>
        <v>0</v>
      </c>
      <c r="AU40" s="123" t="s">
        <v>215</v>
      </c>
      <c r="AV40" s="124">
        <f>INDEX('PROGRESS SCHEDULE'!AR$27:AR$28,1)</f>
        <v>0</v>
      </c>
      <c r="AW40" s="124"/>
      <c r="AX40" s="123" t="s">
        <v>215</v>
      </c>
      <c r="AY40" s="124">
        <f>SUM('PROGRESS SCHEDULE'!$L$29:AQ$29)</f>
        <v>0</v>
      </c>
      <c r="AZ40" s="123" t="s">
        <v>215</v>
      </c>
      <c r="BA40" s="124">
        <f>INDEX('PROGRESS SCHEDULE'!AR$29:AR$30,1)</f>
        <v>0</v>
      </c>
      <c r="BB40" s="124"/>
      <c r="BC40" s="123" t="s">
        <v>215</v>
      </c>
      <c r="BD40" s="124">
        <f>SUM('PROGRESS SCHEDULE'!$L$31:AQ$31)</f>
        <v>0</v>
      </c>
      <c r="BE40" s="123" t="s">
        <v>215</v>
      </c>
      <c r="BF40" s="124">
        <f>INDEX('PROGRESS SCHEDULE'!AR$31:AR$32,1)</f>
        <v>0</v>
      </c>
      <c r="BG40" s="124"/>
      <c r="BH40" s="123" t="s">
        <v>215</v>
      </c>
      <c r="BI40" s="124">
        <f>SUM('PROGRESS SCHEDULE'!$L$33:AQ$33)</f>
        <v>0</v>
      </c>
      <c r="BJ40" s="123" t="s">
        <v>215</v>
      </c>
      <c r="BK40" s="124">
        <f>INDEX('PROGRESS SCHEDULE'!AR$33:AR$34,1)</f>
        <v>0</v>
      </c>
      <c r="BL40" s="124"/>
      <c r="BM40" s="123" t="s">
        <v>215</v>
      </c>
      <c r="BN40" s="124">
        <f>SUM('PROGRESS SCHEDULE'!$L$35:AQ$35)</f>
        <v>0</v>
      </c>
      <c r="BO40" s="123" t="s">
        <v>215</v>
      </c>
      <c r="BP40" s="124">
        <f>INDEX('PROGRESS SCHEDULE'!AR$35:AR$36,1)</f>
        <v>0</v>
      </c>
      <c r="BQ40" s="124"/>
      <c r="BR40" s="123" t="s">
        <v>215</v>
      </c>
      <c r="BS40" s="124">
        <f>SUM('PROGRESS SCHEDULE'!$L$37:AQ$37)</f>
        <v>0</v>
      </c>
      <c r="BT40" s="123" t="s">
        <v>215</v>
      </c>
      <c r="BU40" s="124">
        <f>INDEX('PROGRESS SCHEDULE'!AR$37:AR$38,1)</f>
        <v>0</v>
      </c>
      <c r="BV40" s="124"/>
      <c r="BW40" s="123" t="s">
        <v>215</v>
      </c>
      <c r="BX40" s="124">
        <f>SUM('PROGRESS SCHEDULE'!$L$39:AQ$39)</f>
        <v>0</v>
      </c>
      <c r="BY40" s="123" t="s">
        <v>215</v>
      </c>
      <c r="BZ40" s="124">
        <f>INDEX('PROGRESS SCHEDULE'!AR$39:AR$40,1)</f>
        <v>0</v>
      </c>
      <c r="CB40" s="123" t="s">
        <v>215</v>
      </c>
      <c r="CC40" s="124">
        <f>SUM('PROGRESS SCHEDULE'!$L$41:AQ$41)</f>
        <v>0</v>
      </c>
      <c r="CD40" s="123" t="s">
        <v>215</v>
      </c>
      <c r="CE40" s="124">
        <f>INDEX('PROGRESS SCHEDULE'!AR$41:AR$42,1)</f>
        <v>0</v>
      </c>
      <c r="CG40" s="123" t="s">
        <v>215</v>
      </c>
      <c r="CH40" s="124">
        <f>SUM('PROGRESS SCHEDULE'!$L$43:AQ$43)</f>
        <v>0</v>
      </c>
      <c r="CI40" s="123" t="s">
        <v>215</v>
      </c>
      <c r="CJ40" s="124">
        <f>INDEX('PROGRESS SCHEDULE'!AR$43:AR$44,1)</f>
        <v>0</v>
      </c>
      <c r="CL40" s="123" t="s">
        <v>215</v>
      </c>
      <c r="CM40" s="124">
        <f>SUM('PROGRESS SCHEDULE'!$L$45:AQ$45)</f>
        <v>0</v>
      </c>
      <c r="CN40" s="123" t="s">
        <v>215</v>
      </c>
      <c r="CO40" s="124">
        <f>INDEX('PROGRESS SCHEDULE'!AR$45:AR$46,1)</f>
        <v>0</v>
      </c>
      <c r="CQ40" s="123" t="s">
        <v>215</v>
      </c>
      <c r="CR40" s="124">
        <f>SUM('PROGRESS SCHEDULE'!$L$47:AQ$47)</f>
        <v>0</v>
      </c>
      <c r="CS40" s="123" t="s">
        <v>215</v>
      </c>
      <c r="CT40" s="124">
        <f>INDEX('PROGRESS SCHEDULE'!AR$47:AR$48,1)</f>
        <v>0</v>
      </c>
      <c r="CV40" s="123" t="s">
        <v>215</v>
      </c>
      <c r="CW40" s="124">
        <f>SUM('PROGRESS SCHEDULE'!$L$49:AQ$49)</f>
        <v>0</v>
      </c>
      <c r="CX40" s="123" t="s">
        <v>215</v>
      </c>
      <c r="CY40" s="124">
        <f>INDEX('PROGRESS SCHEDULE'!AR$49:AR$50,1)</f>
        <v>0</v>
      </c>
      <c r="DA40" s="123" t="s">
        <v>215</v>
      </c>
      <c r="DB40" s="124">
        <f>SUM('PROGRESS SCHEDULE'!$L$51:AQ$51)</f>
        <v>0</v>
      </c>
      <c r="DC40" s="123" t="s">
        <v>215</v>
      </c>
      <c r="DD40" s="124">
        <f>INDEX('PROGRESS SCHEDULE'!AR$51:AR$52,1)</f>
        <v>0</v>
      </c>
      <c r="DF40" s="123" t="s">
        <v>215</v>
      </c>
      <c r="DG40" s="124">
        <f>SUM('PROGRESS SCHEDULE'!$L$53:AQ$53)</f>
        <v>0</v>
      </c>
      <c r="DH40" s="123" t="s">
        <v>215</v>
      </c>
      <c r="DI40" s="124">
        <f>INDEX('PROGRESS SCHEDULE'!AR$53:AR$54,1)</f>
        <v>0</v>
      </c>
      <c r="DK40" s="123" t="s">
        <v>215</v>
      </c>
      <c r="DL40" s="124">
        <f>SUM('PROGRESS SCHEDULE'!$L$55:AQ$55)</f>
        <v>0</v>
      </c>
      <c r="DM40" s="123" t="s">
        <v>215</v>
      </c>
      <c r="DN40" s="124">
        <f>INDEX('PROGRESS SCHEDULE'!AR$55:AR$56,1)</f>
        <v>0</v>
      </c>
      <c r="DP40" s="123" t="s">
        <v>215</v>
      </c>
      <c r="DQ40" s="124">
        <f>SUM('PROGRESS SCHEDULE'!$L$57:AQ$57)</f>
        <v>0</v>
      </c>
      <c r="DR40" s="123" t="s">
        <v>215</v>
      </c>
      <c r="DS40" s="124">
        <f>INDEX('PROGRESS SCHEDULE'!AR$57:AR$58,1)</f>
        <v>0</v>
      </c>
      <c r="DU40" s="123" t="s">
        <v>215</v>
      </c>
      <c r="DV40" s="124">
        <f>SUM('PROGRESS SCHEDULE'!$L$59:AQ$59)</f>
        <v>0</v>
      </c>
      <c r="DW40" s="123" t="s">
        <v>215</v>
      </c>
      <c r="DX40" s="124">
        <f>INDEX('PROGRESS SCHEDULE'!AR$59:AR$60,1)</f>
        <v>0</v>
      </c>
      <c r="DZ40" s="123" t="s">
        <v>215</v>
      </c>
      <c r="EA40" s="124">
        <f>SUM('PROGRESS SCHEDULE'!$L$61:AQ$61)</f>
        <v>0</v>
      </c>
      <c r="EB40" s="123" t="s">
        <v>215</v>
      </c>
      <c r="EC40" s="124">
        <f>INDEX('PROGRESS SCHEDULE'!AR$61:AR$62,1)</f>
        <v>0</v>
      </c>
      <c r="EE40" s="123" t="s">
        <v>215</v>
      </c>
      <c r="EF40" s="124">
        <f>SUM('PROGRESS SCHEDULE'!$L$63:AQ$63)</f>
        <v>0</v>
      </c>
      <c r="EG40" s="123" t="s">
        <v>215</v>
      </c>
      <c r="EH40" s="124">
        <f>INDEX('PROGRESS SCHEDULE'!AR$63:AR$64,1)</f>
        <v>0</v>
      </c>
      <c r="EJ40" s="123" t="s">
        <v>215</v>
      </c>
      <c r="EK40" s="124">
        <f>SUM('PROGRESS SCHEDULE'!$L$65:AQ$65)</f>
        <v>0</v>
      </c>
      <c r="EL40" s="123" t="s">
        <v>215</v>
      </c>
      <c r="EM40" s="124">
        <f>INDEX('PROGRESS SCHEDULE'!AR$65:AR$66,1)</f>
        <v>0</v>
      </c>
      <c r="EO40" s="123" t="s">
        <v>215</v>
      </c>
      <c r="EP40" s="124">
        <f>SUM('PROGRESS SCHEDULE'!$L$67:AQ$67)</f>
        <v>0</v>
      </c>
      <c r="EQ40" s="123" t="s">
        <v>215</v>
      </c>
      <c r="ER40" s="124">
        <f>INDEX('PROGRESS SCHEDULE'!AR$67:AR$68,1)</f>
        <v>0</v>
      </c>
      <c r="ET40" s="123" t="s">
        <v>215</v>
      </c>
      <c r="EU40" s="124">
        <f>SUM('PROGRESS SCHEDULE'!$L$69:AQ$69)</f>
        <v>0</v>
      </c>
      <c r="EV40" s="123" t="s">
        <v>215</v>
      </c>
      <c r="EW40" s="124">
        <f>INDEX('PROGRESS SCHEDULE'!AR$69:AR$70,1)</f>
        <v>0</v>
      </c>
      <c r="EY40" s="123" t="s">
        <v>215</v>
      </c>
      <c r="EZ40" s="124">
        <f>SUM('PROGRESS SCHEDULE'!$L$71:AQ$71)</f>
        <v>0</v>
      </c>
      <c r="FA40" s="123" t="s">
        <v>215</v>
      </c>
      <c r="FB40" s="124">
        <f>INDEX('PROGRESS SCHEDULE'!AR$71:AR$72,1)</f>
        <v>0</v>
      </c>
      <c r="FD40" s="123" t="s">
        <v>215</v>
      </c>
      <c r="FE40" s="124">
        <f>SUM('PROGRESS SCHEDULE'!$L$73:AQ$73)</f>
        <v>0</v>
      </c>
      <c r="FF40" s="123" t="s">
        <v>215</v>
      </c>
      <c r="FG40" s="124">
        <f>INDEX('PROGRESS SCHEDULE'!AR$73:AR$74,1)</f>
        <v>0</v>
      </c>
      <c r="FI40" s="123" t="s">
        <v>215</v>
      </c>
      <c r="FJ40" s="124">
        <f>SUM('PROGRESS SCHEDULE'!$L$75:AQ$75)</f>
        <v>0</v>
      </c>
      <c r="FK40" s="123" t="s">
        <v>215</v>
      </c>
      <c r="FL40" s="124">
        <f>INDEX('PROGRESS SCHEDULE'!AR$75:AR$76,1)</f>
        <v>0</v>
      </c>
      <c r="FN40" s="123" t="s">
        <v>215</v>
      </c>
      <c r="FO40" s="124">
        <f>SUM('PROGRESS SCHEDULE'!$L$77:AQ$77)</f>
        <v>0</v>
      </c>
      <c r="FP40" s="123" t="s">
        <v>215</v>
      </c>
      <c r="FQ40" s="124">
        <f>INDEX('PROGRESS SCHEDULE'!AR$77:AR$78,1)</f>
        <v>0</v>
      </c>
      <c r="FS40" s="123" t="s">
        <v>215</v>
      </c>
      <c r="FT40" s="124">
        <f>SUM('PROGRESS SCHEDULE'!$L$79:AQ$79)</f>
        <v>0</v>
      </c>
      <c r="FU40" s="123" t="s">
        <v>215</v>
      </c>
      <c r="FV40" s="124">
        <f>INDEX('PROGRESS SCHEDULE'!AR$79:AR$80,1)</f>
        <v>0</v>
      </c>
      <c r="FX40" s="123" t="s">
        <v>215</v>
      </c>
      <c r="FY40" s="124">
        <f>SUM('PROGRESS SCHEDULE'!$L$81:AQ$81)</f>
        <v>0</v>
      </c>
      <c r="FZ40" s="123" t="s">
        <v>215</v>
      </c>
      <c r="GA40" s="124">
        <f>INDEX('PROGRESS SCHEDULE'!AR$81:AR$82,1)</f>
        <v>0</v>
      </c>
      <c r="GC40" s="123" t="s">
        <v>215</v>
      </c>
      <c r="GD40" s="124">
        <f>SUM('PROGRESS SCHEDULE'!$L$83:AQ$83)</f>
        <v>0</v>
      </c>
      <c r="GE40" s="123" t="s">
        <v>215</v>
      </c>
      <c r="GF40" s="124">
        <f>INDEX('PROGRESS SCHEDULE'!AR$83:AR$84,1)</f>
        <v>0</v>
      </c>
      <c r="GH40" s="123" t="s">
        <v>215</v>
      </c>
      <c r="GI40" s="124">
        <f>SUM('PROGRESS SCHEDULE'!A$85:$AQ$85)</f>
        <v>0</v>
      </c>
      <c r="GJ40" s="123" t="s">
        <v>215</v>
      </c>
      <c r="GK40" s="124">
        <f>INDEX('PROGRESS SCHEDULE'!AR$85:AR$86,1)</f>
        <v>0</v>
      </c>
      <c r="GM40" s="123" t="s">
        <v>215</v>
      </c>
      <c r="GN40" s="124">
        <f>SUM('PROGRESS SCHEDULE'!$L$87:AQ$87)</f>
        <v>0</v>
      </c>
      <c r="GO40" s="123" t="s">
        <v>215</v>
      </c>
      <c r="GP40" s="124">
        <f>INDEX('PROGRESS SCHEDULE'!AR$87:AR$88,1)</f>
        <v>0</v>
      </c>
      <c r="GR40" s="123" t="s">
        <v>215</v>
      </c>
      <c r="GS40" s="124">
        <f>SUM('PROGRESS SCHEDULE'!$L$89:AQ$89)</f>
        <v>0</v>
      </c>
      <c r="GT40" s="123" t="s">
        <v>215</v>
      </c>
      <c r="GU40" s="124">
        <f>INDEX('PROGRESS SCHEDULE'!AR$89:AR$90,1)</f>
        <v>0</v>
      </c>
      <c r="GW40" s="123" t="s">
        <v>215</v>
      </c>
      <c r="GX40" s="124">
        <f>SUM('PROGRESS SCHEDULE'!$L$91:AQ$91)</f>
        <v>0</v>
      </c>
      <c r="GY40" s="123" t="s">
        <v>215</v>
      </c>
      <c r="GZ40" s="124">
        <f>INDEX('PROGRESS SCHEDULE'!AR$91:AR$92,1)</f>
        <v>0</v>
      </c>
      <c r="HB40" s="123" t="s">
        <v>215</v>
      </c>
      <c r="HC40" s="124">
        <f>SUM('PROGRESS SCHEDULE'!$L$93:AQ$93)</f>
        <v>0</v>
      </c>
      <c r="HD40" s="123" t="s">
        <v>215</v>
      </c>
      <c r="HE40" s="124">
        <f>INDEX('PROGRESS SCHEDULE'!AR$93:AR$94,1)</f>
        <v>0</v>
      </c>
      <c r="HG40" s="123" t="s">
        <v>215</v>
      </c>
      <c r="HH40" s="124">
        <f>SUM('PROGRESS SCHEDULE'!$L$95:AQ$95)</f>
        <v>0</v>
      </c>
      <c r="HI40" s="123" t="s">
        <v>215</v>
      </c>
      <c r="HJ40" s="124">
        <f>INDEX('PROGRESS SCHEDULE'!AR$95:AR$96,1)</f>
        <v>0</v>
      </c>
    </row>
    <row r="41" spans="1:218" ht="13" x14ac:dyDescent="0.3">
      <c r="A41" s="125">
        <v>33</v>
      </c>
      <c r="B41" s="407">
        <f>'WORK SHEET'!B51</f>
        <v>0</v>
      </c>
      <c r="C41" s="242"/>
      <c r="D41" s="242"/>
      <c r="E41" s="242"/>
      <c r="F41" s="242"/>
      <c r="G41" s="408"/>
      <c r="H41" s="126" t="e">
        <f>'WORK SHEET'!H51</f>
        <v>#DIV/0!</v>
      </c>
      <c r="I41" s="127">
        <f>VLOOKUP($M$3,FS8:FT49,2,FALSE)</f>
        <v>0</v>
      </c>
      <c r="J41" s="127">
        <f>VLOOKUP($M$3,FU8:FV49,2,FALSE)</f>
        <v>0</v>
      </c>
      <c r="K41" s="128">
        <f t="shared" si="1"/>
        <v>0</v>
      </c>
      <c r="L41" s="163"/>
      <c r="M41" s="163"/>
      <c r="O41" s="123" t="s">
        <v>216</v>
      </c>
      <c r="P41" s="124">
        <f>SUM('PROGRESS SCHEDULE'!$L$15:AR$15)</f>
        <v>0</v>
      </c>
      <c r="Q41" s="123" t="s">
        <v>216</v>
      </c>
      <c r="R41" s="124">
        <f>INDEX('PROGRESS SCHEDULE'!AS$15:AS$16,1)</f>
        <v>0</v>
      </c>
      <c r="T41" s="123" t="s">
        <v>216</v>
      </c>
      <c r="U41" s="124">
        <f>SUM('PROGRESS SCHEDULE'!$L$17:AR$17)</f>
        <v>0</v>
      </c>
      <c r="V41" s="123" t="s">
        <v>216</v>
      </c>
      <c r="W41" s="124">
        <f>INDEX('PROGRESS SCHEDULE'!AS$17:AS$18,1)</f>
        <v>0</v>
      </c>
      <c r="Y41" s="123" t="s">
        <v>216</v>
      </c>
      <c r="Z41" s="124">
        <f>SUM('PROGRESS SCHEDULE'!$L$19:AR$19)</f>
        <v>0</v>
      </c>
      <c r="AA41" s="123" t="s">
        <v>216</v>
      </c>
      <c r="AB41" s="124">
        <f>INDEX('PROGRESS SCHEDULE'!AS$19:AS$20,1)</f>
        <v>0</v>
      </c>
      <c r="AD41" s="123" t="s">
        <v>216</v>
      </c>
      <c r="AE41" s="124">
        <f>SUM('PROGRESS SCHEDULE'!$L$21:AR$21)</f>
        <v>0</v>
      </c>
      <c r="AF41" s="123" t="s">
        <v>216</v>
      </c>
      <c r="AG41" s="124">
        <f>INDEX('PROGRESS SCHEDULE'!AS$21:AS$22,1)</f>
        <v>0</v>
      </c>
      <c r="AI41" s="123" t="s">
        <v>216</v>
      </c>
      <c r="AJ41" s="124">
        <f>SUM('PROGRESS SCHEDULE'!$L$23:AR$23)</f>
        <v>0</v>
      </c>
      <c r="AK41" s="123" t="s">
        <v>216</v>
      </c>
      <c r="AL41" s="124">
        <f>INDEX('PROGRESS SCHEDULE'!AS$23:AS$24,1)</f>
        <v>0</v>
      </c>
      <c r="AN41" s="123" t="s">
        <v>216</v>
      </c>
      <c r="AO41" s="124">
        <f>SUM('PROGRESS SCHEDULE'!$L$25:AR$25)</f>
        <v>0</v>
      </c>
      <c r="AP41" s="123" t="s">
        <v>216</v>
      </c>
      <c r="AQ41" s="124">
        <f>INDEX('PROGRESS SCHEDULE'!AS$25:AS$26,1)</f>
        <v>0</v>
      </c>
      <c r="AR41" s="124"/>
      <c r="AS41" s="123" t="s">
        <v>216</v>
      </c>
      <c r="AT41" s="124">
        <f>SUM('PROGRESS SCHEDULE'!$L$27:AR$27)</f>
        <v>0</v>
      </c>
      <c r="AU41" s="123" t="s">
        <v>216</v>
      </c>
      <c r="AV41" s="124">
        <f>INDEX('PROGRESS SCHEDULE'!AS$27:AS$28,1)</f>
        <v>0</v>
      </c>
      <c r="AW41" s="124"/>
      <c r="AX41" s="123" t="s">
        <v>216</v>
      </c>
      <c r="AY41" s="124">
        <f>SUM('PROGRESS SCHEDULE'!$L$29:AR$29)</f>
        <v>0</v>
      </c>
      <c r="AZ41" s="123" t="s">
        <v>216</v>
      </c>
      <c r="BA41" s="124">
        <f>INDEX('PROGRESS SCHEDULE'!AS$29:AS$30,1)</f>
        <v>0</v>
      </c>
      <c r="BB41" s="124"/>
      <c r="BC41" s="123" t="s">
        <v>216</v>
      </c>
      <c r="BD41" s="124">
        <f>SUM('PROGRESS SCHEDULE'!$L$31:AR$31)</f>
        <v>0</v>
      </c>
      <c r="BE41" s="123" t="s">
        <v>216</v>
      </c>
      <c r="BF41" s="124">
        <f>INDEX('PROGRESS SCHEDULE'!AS$31:AS$32,1)</f>
        <v>0</v>
      </c>
      <c r="BG41" s="124"/>
      <c r="BH41" s="123" t="s">
        <v>216</v>
      </c>
      <c r="BI41" s="124">
        <f>SUM('PROGRESS SCHEDULE'!$L$33:AR$33)</f>
        <v>0</v>
      </c>
      <c r="BJ41" s="123" t="s">
        <v>216</v>
      </c>
      <c r="BK41" s="124">
        <f>INDEX('PROGRESS SCHEDULE'!AS$33:AS$34,1)</f>
        <v>0</v>
      </c>
      <c r="BL41" s="124"/>
      <c r="BM41" s="123" t="s">
        <v>216</v>
      </c>
      <c r="BN41" s="124">
        <f>SUM('PROGRESS SCHEDULE'!$L$35:AR$35)</f>
        <v>0</v>
      </c>
      <c r="BO41" s="123" t="s">
        <v>216</v>
      </c>
      <c r="BP41" s="124">
        <f>INDEX('PROGRESS SCHEDULE'!AS$35:AS$36,1)</f>
        <v>0</v>
      </c>
      <c r="BQ41" s="124"/>
      <c r="BR41" s="123" t="s">
        <v>216</v>
      </c>
      <c r="BS41" s="124">
        <f>SUM('PROGRESS SCHEDULE'!$L$37:AR$37)</f>
        <v>0</v>
      </c>
      <c r="BT41" s="123" t="s">
        <v>216</v>
      </c>
      <c r="BU41" s="124">
        <f>INDEX('PROGRESS SCHEDULE'!AS$37:AS$38,1)</f>
        <v>0</v>
      </c>
      <c r="BV41" s="124"/>
      <c r="BW41" s="123" t="s">
        <v>216</v>
      </c>
      <c r="BX41" s="124">
        <f>SUM('PROGRESS SCHEDULE'!$L$39:AR$39)</f>
        <v>0</v>
      </c>
      <c r="BY41" s="123" t="s">
        <v>216</v>
      </c>
      <c r="BZ41" s="124">
        <f>INDEX('PROGRESS SCHEDULE'!AS$39:AS$40,1)</f>
        <v>0</v>
      </c>
      <c r="CB41" s="123" t="s">
        <v>216</v>
      </c>
      <c r="CC41" s="124">
        <f>SUM('PROGRESS SCHEDULE'!$L$41:AR$41)</f>
        <v>0</v>
      </c>
      <c r="CD41" s="123" t="s">
        <v>216</v>
      </c>
      <c r="CE41" s="124">
        <f>INDEX('PROGRESS SCHEDULE'!AS$41:AS$42,1)</f>
        <v>0</v>
      </c>
      <c r="CG41" s="123" t="s">
        <v>216</v>
      </c>
      <c r="CH41" s="124">
        <f>SUM('PROGRESS SCHEDULE'!$L$43:AR$43)</f>
        <v>0</v>
      </c>
      <c r="CI41" s="123" t="s">
        <v>216</v>
      </c>
      <c r="CJ41" s="124">
        <f>INDEX('PROGRESS SCHEDULE'!AS$43:AS$44,1)</f>
        <v>0</v>
      </c>
      <c r="CL41" s="123" t="s">
        <v>216</v>
      </c>
      <c r="CM41" s="124">
        <f>SUM('PROGRESS SCHEDULE'!$L$45:AR$45)</f>
        <v>0</v>
      </c>
      <c r="CN41" s="123" t="s">
        <v>216</v>
      </c>
      <c r="CO41" s="124">
        <f>INDEX('PROGRESS SCHEDULE'!AS$45:AS$46,1)</f>
        <v>0</v>
      </c>
      <c r="CQ41" s="123" t="s">
        <v>216</v>
      </c>
      <c r="CR41" s="124">
        <f>SUM('PROGRESS SCHEDULE'!$L$47:AR$47)</f>
        <v>0</v>
      </c>
      <c r="CS41" s="123" t="s">
        <v>216</v>
      </c>
      <c r="CT41" s="124">
        <f>INDEX('PROGRESS SCHEDULE'!AS$47:AS$48,1)</f>
        <v>0</v>
      </c>
      <c r="CV41" s="123" t="s">
        <v>216</v>
      </c>
      <c r="CW41" s="124">
        <f>SUM('PROGRESS SCHEDULE'!$L$49:AR$49)</f>
        <v>0</v>
      </c>
      <c r="CX41" s="123" t="s">
        <v>216</v>
      </c>
      <c r="CY41" s="124">
        <f>INDEX('PROGRESS SCHEDULE'!AS$49:AS$50,1)</f>
        <v>0</v>
      </c>
      <c r="DA41" s="123" t="s">
        <v>216</v>
      </c>
      <c r="DB41" s="124">
        <f>SUM('PROGRESS SCHEDULE'!$L$51:AR$51)</f>
        <v>0</v>
      </c>
      <c r="DC41" s="123" t="s">
        <v>216</v>
      </c>
      <c r="DD41" s="124">
        <f>INDEX('PROGRESS SCHEDULE'!AS$51:AS$52,1)</f>
        <v>0</v>
      </c>
      <c r="DF41" s="123" t="s">
        <v>216</v>
      </c>
      <c r="DG41" s="124">
        <f>SUM('PROGRESS SCHEDULE'!$L$53:AR$53)</f>
        <v>0</v>
      </c>
      <c r="DH41" s="123" t="s">
        <v>216</v>
      </c>
      <c r="DI41" s="124">
        <f>INDEX('PROGRESS SCHEDULE'!AS$53:AS$54,1)</f>
        <v>0</v>
      </c>
      <c r="DK41" s="123" t="s">
        <v>216</v>
      </c>
      <c r="DL41" s="124">
        <f>SUM('PROGRESS SCHEDULE'!$L$55:AR$55)</f>
        <v>0</v>
      </c>
      <c r="DM41" s="123" t="s">
        <v>216</v>
      </c>
      <c r="DN41" s="124">
        <f>INDEX('PROGRESS SCHEDULE'!AS$55:AS$56,1)</f>
        <v>0</v>
      </c>
      <c r="DP41" s="123" t="s">
        <v>216</v>
      </c>
      <c r="DQ41" s="124">
        <f>SUM('PROGRESS SCHEDULE'!$L$57:AR$57)</f>
        <v>0</v>
      </c>
      <c r="DR41" s="123" t="s">
        <v>216</v>
      </c>
      <c r="DS41" s="124">
        <f>INDEX('PROGRESS SCHEDULE'!AS$57:AS$58,1)</f>
        <v>0</v>
      </c>
      <c r="DU41" s="123" t="s">
        <v>216</v>
      </c>
      <c r="DV41" s="124">
        <f>SUM('PROGRESS SCHEDULE'!$L$59:AR$59)</f>
        <v>0</v>
      </c>
      <c r="DW41" s="123" t="s">
        <v>216</v>
      </c>
      <c r="DX41" s="124">
        <f>INDEX('PROGRESS SCHEDULE'!AS$59:AS$60,1)</f>
        <v>0</v>
      </c>
      <c r="DZ41" s="123" t="s">
        <v>216</v>
      </c>
      <c r="EA41" s="124">
        <f>SUM('PROGRESS SCHEDULE'!$L$61:AR$61)</f>
        <v>0</v>
      </c>
      <c r="EB41" s="123" t="s">
        <v>216</v>
      </c>
      <c r="EC41" s="124">
        <f>INDEX('PROGRESS SCHEDULE'!AS$61:AS$62,1)</f>
        <v>0</v>
      </c>
      <c r="EE41" s="123" t="s">
        <v>216</v>
      </c>
      <c r="EF41" s="124">
        <f>SUM('PROGRESS SCHEDULE'!$L$63:AR$63)</f>
        <v>0</v>
      </c>
      <c r="EG41" s="123" t="s">
        <v>216</v>
      </c>
      <c r="EH41" s="124">
        <f>INDEX('PROGRESS SCHEDULE'!AS$63:AS$64,1)</f>
        <v>0</v>
      </c>
      <c r="EJ41" s="123" t="s">
        <v>216</v>
      </c>
      <c r="EK41" s="124">
        <f>SUM('PROGRESS SCHEDULE'!$L$65:AR$65)</f>
        <v>0</v>
      </c>
      <c r="EL41" s="123" t="s">
        <v>216</v>
      </c>
      <c r="EM41" s="124">
        <f>INDEX('PROGRESS SCHEDULE'!AS$65:AS$66,1)</f>
        <v>0</v>
      </c>
      <c r="EO41" s="123" t="s">
        <v>216</v>
      </c>
      <c r="EP41" s="124">
        <f>SUM('PROGRESS SCHEDULE'!$L$67:AR$67)</f>
        <v>0</v>
      </c>
      <c r="EQ41" s="123" t="s">
        <v>216</v>
      </c>
      <c r="ER41" s="124">
        <f>INDEX('PROGRESS SCHEDULE'!AS$67:AS$68,1)</f>
        <v>0</v>
      </c>
      <c r="ET41" s="123" t="s">
        <v>216</v>
      </c>
      <c r="EU41" s="124">
        <f>SUM('PROGRESS SCHEDULE'!$L$69:AR$69)</f>
        <v>0</v>
      </c>
      <c r="EV41" s="123" t="s">
        <v>216</v>
      </c>
      <c r="EW41" s="124">
        <f>INDEX('PROGRESS SCHEDULE'!AS$69:AS$70,1)</f>
        <v>0</v>
      </c>
      <c r="EY41" s="123" t="s">
        <v>216</v>
      </c>
      <c r="EZ41" s="124">
        <f>SUM('PROGRESS SCHEDULE'!$L$71:AR$71)</f>
        <v>0</v>
      </c>
      <c r="FA41" s="123" t="s">
        <v>216</v>
      </c>
      <c r="FB41" s="124">
        <f>INDEX('PROGRESS SCHEDULE'!AS$71:AS$72,1)</f>
        <v>0</v>
      </c>
      <c r="FD41" s="123" t="s">
        <v>216</v>
      </c>
      <c r="FE41" s="124">
        <f>SUM('PROGRESS SCHEDULE'!$L$73:AR$73)</f>
        <v>0</v>
      </c>
      <c r="FF41" s="123" t="s">
        <v>216</v>
      </c>
      <c r="FG41" s="124">
        <f>INDEX('PROGRESS SCHEDULE'!AS$73:AS$74,1)</f>
        <v>0</v>
      </c>
      <c r="FI41" s="123" t="s">
        <v>216</v>
      </c>
      <c r="FJ41" s="124">
        <f>SUM('PROGRESS SCHEDULE'!$L$75:AR$75)</f>
        <v>0</v>
      </c>
      <c r="FK41" s="123" t="s">
        <v>216</v>
      </c>
      <c r="FL41" s="124">
        <f>INDEX('PROGRESS SCHEDULE'!AS$75:AS$76,1)</f>
        <v>0</v>
      </c>
      <c r="FN41" s="123" t="s">
        <v>216</v>
      </c>
      <c r="FO41" s="124">
        <f>SUM('PROGRESS SCHEDULE'!$L$77:AR$77)</f>
        <v>0</v>
      </c>
      <c r="FP41" s="123" t="s">
        <v>216</v>
      </c>
      <c r="FQ41" s="124">
        <f>INDEX('PROGRESS SCHEDULE'!AS$77:AS$78,1)</f>
        <v>0</v>
      </c>
      <c r="FS41" s="123" t="s">
        <v>216</v>
      </c>
      <c r="FT41" s="124">
        <f>SUM('PROGRESS SCHEDULE'!$L$79:AR$79)</f>
        <v>0</v>
      </c>
      <c r="FU41" s="123" t="s">
        <v>216</v>
      </c>
      <c r="FV41" s="124">
        <f>INDEX('PROGRESS SCHEDULE'!AS$79:AS$80,1)</f>
        <v>0</v>
      </c>
      <c r="FX41" s="123" t="s">
        <v>216</v>
      </c>
      <c r="FY41" s="124">
        <f>SUM('PROGRESS SCHEDULE'!$L$81:AR$81)</f>
        <v>0</v>
      </c>
      <c r="FZ41" s="123" t="s">
        <v>216</v>
      </c>
      <c r="GA41" s="124">
        <f>INDEX('PROGRESS SCHEDULE'!AS$81:AS$82,1)</f>
        <v>0</v>
      </c>
      <c r="GC41" s="123" t="s">
        <v>216</v>
      </c>
      <c r="GD41" s="124">
        <f>SUM('PROGRESS SCHEDULE'!$L$83:AR$83)</f>
        <v>0</v>
      </c>
      <c r="GE41" s="123" t="s">
        <v>216</v>
      </c>
      <c r="GF41" s="124">
        <f>INDEX('PROGRESS SCHEDULE'!AS$83:AS$84,1)</f>
        <v>0</v>
      </c>
      <c r="GH41" s="123" t="s">
        <v>216</v>
      </c>
      <c r="GI41" s="124">
        <f>SUM('PROGRESS SCHEDULE'!$L$85:AR$85)</f>
        <v>0</v>
      </c>
      <c r="GJ41" s="123" t="s">
        <v>216</v>
      </c>
      <c r="GK41" s="124">
        <f>INDEX('PROGRESS SCHEDULE'!AS$85:AS$86,1)</f>
        <v>0</v>
      </c>
      <c r="GM41" s="123" t="s">
        <v>216</v>
      </c>
      <c r="GN41" s="124">
        <f>SUM('PROGRESS SCHEDULE'!$L$87:AR$87)</f>
        <v>0</v>
      </c>
      <c r="GO41" s="123" t="s">
        <v>216</v>
      </c>
      <c r="GP41" s="124">
        <f>INDEX('PROGRESS SCHEDULE'!AS$87:AS$88,1)</f>
        <v>0</v>
      </c>
      <c r="GR41" s="123" t="s">
        <v>216</v>
      </c>
      <c r="GS41" s="124">
        <f>SUM('PROGRESS SCHEDULE'!$L$89:AR$89)</f>
        <v>0</v>
      </c>
      <c r="GT41" s="123" t="s">
        <v>216</v>
      </c>
      <c r="GU41" s="124">
        <f>INDEX('PROGRESS SCHEDULE'!AS$89:AS$90,1)</f>
        <v>0</v>
      </c>
      <c r="GW41" s="123" t="s">
        <v>216</v>
      </c>
      <c r="GX41" s="124">
        <f>SUM('PROGRESS SCHEDULE'!$L$91:AR$91)</f>
        <v>0</v>
      </c>
      <c r="GY41" s="123" t="s">
        <v>216</v>
      </c>
      <c r="GZ41" s="124">
        <f>INDEX('PROGRESS SCHEDULE'!AS$91:AS$92,1)</f>
        <v>0</v>
      </c>
      <c r="HB41" s="123" t="s">
        <v>216</v>
      </c>
      <c r="HC41" s="124">
        <f>SUM('PROGRESS SCHEDULE'!$L$93:AR$93)</f>
        <v>0</v>
      </c>
      <c r="HD41" s="123" t="s">
        <v>216</v>
      </c>
      <c r="HE41" s="124">
        <f>INDEX('PROGRESS SCHEDULE'!AS$93:AS$94,1)</f>
        <v>0</v>
      </c>
      <c r="HG41" s="123" t="s">
        <v>216</v>
      </c>
      <c r="HH41" s="124">
        <f>SUM('PROGRESS SCHEDULE'!$L$95:AR$95)</f>
        <v>0</v>
      </c>
      <c r="HI41" s="123" t="s">
        <v>216</v>
      </c>
      <c r="HJ41" s="124">
        <f>INDEX('PROGRESS SCHEDULE'!AS$95:AS$96,1)</f>
        <v>0</v>
      </c>
    </row>
    <row r="42" spans="1:218" ht="13" x14ac:dyDescent="0.3">
      <c r="A42" s="125">
        <v>34</v>
      </c>
      <c r="B42" s="407">
        <f>'WORK SHEET'!B52</f>
        <v>0</v>
      </c>
      <c r="C42" s="242"/>
      <c r="D42" s="242"/>
      <c r="E42" s="242"/>
      <c r="F42" s="242"/>
      <c r="G42" s="408"/>
      <c r="H42" s="126" t="e">
        <f>'WORK SHEET'!H52</f>
        <v>#DIV/0!</v>
      </c>
      <c r="I42" s="127">
        <f>VLOOKUP($M$3,FX8:FY49,2,FALSE)</f>
        <v>0</v>
      </c>
      <c r="J42" s="127">
        <f>VLOOKUP($M$3,FZ8:GA49,2,FALSE)</f>
        <v>0</v>
      </c>
      <c r="K42" s="128">
        <f t="shared" si="1"/>
        <v>0</v>
      </c>
      <c r="L42" s="163"/>
      <c r="M42" s="163"/>
      <c r="O42" s="123" t="s">
        <v>217</v>
      </c>
      <c r="P42" s="124">
        <f>SUM('PROGRESS SCHEDULE'!$L$15:AS$15)</f>
        <v>0</v>
      </c>
      <c r="Q42" s="123" t="s">
        <v>217</v>
      </c>
      <c r="R42" s="124">
        <f>INDEX('PROGRESS SCHEDULE'!AT$15:AT$16,1)</f>
        <v>0</v>
      </c>
      <c r="T42" s="123" t="s">
        <v>217</v>
      </c>
      <c r="U42" s="124">
        <f>SUM('PROGRESS SCHEDULE'!$L$17:AS$17)</f>
        <v>0</v>
      </c>
      <c r="V42" s="123" t="s">
        <v>217</v>
      </c>
      <c r="W42" s="124">
        <f>INDEX('PROGRESS SCHEDULE'!AT$17:AT$18,1)</f>
        <v>0</v>
      </c>
      <c r="Y42" s="123" t="s">
        <v>217</v>
      </c>
      <c r="Z42" s="124">
        <f>SUM('PROGRESS SCHEDULE'!$L$19:AS$19)</f>
        <v>0</v>
      </c>
      <c r="AA42" s="123" t="s">
        <v>217</v>
      </c>
      <c r="AB42" s="124">
        <f>INDEX('PROGRESS SCHEDULE'!AT$19:AT$20,1)</f>
        <v>0</v>
      </c>
      <c r="AD42" s="123" t="s">
        <v>217</v>
      </c>
      <c r="AE42" s="124">
        <f>SUM('PROGRESS SCHEDULE'!$L$21:AS$21)</f>
        <v>0</v>
      </c>
      <c r="AF42" s="123" t="s">
        <v>217</v>
      </c>
      <c r="AG42" s="124">
        <f>INDEX('PROGRESS SCHEDULE'!AT$21:AT$22,1)</f>
        <v>0</v>
      </c>
      <c r="AI42" s="123" t="s">
        <v>217</v>
      </c>
      <c r="AJ42" s="124">
        <f>SUM('PROGRESS SCHEDULE'!$L$23:AS$23)</f>
        <v>0</v>
      </c>
      <c r="AK42" s="123" t="s">
        <v>217</v>
      </c>
      <c r="AL42" s="124">
        <f>INDEX('PROGRESS SCHEDULE'!AT$23:AT$24,1)</f>
        <v>0</v>
      </c>
      <c r="AN42" s="123" t="s">
        <v>217</v>
      </c>
      <c r="AO42" s="124">
        <f>SUM('PROGRESS SCHEDULE'!$L$25:AS$25)</f>
        <v>0</v>
      </c>
      <c r="AP42" s="123" t="s">
        <v>217</v>
      </c>
      <c r="AQ42" s="124">
        <f>INDEX('PROGRESS SCHEDULE'!AT$25:AT$26,1)</f>
        <v>0</v>
      </c>
      <c r="AR42" s="124"/>
      <c r="AS42" s="123" t="s">
        <v>217</v>
      </c>
      <c r="AT42" s="124">
        <f>SUM('PROGRESS SCHEDULE'!$L$27:AS$27)</f>
        <v>0</v>
      </c>
      <c r="AU42" s="123" t="s">
        <v>217</v>
      </c>
      <c r="AV42" s="124">
        <f>INDEX('PROGRESS SCHEDULE'!AT$27:AT$28,1)</f>
        <v>0</v>
      </c>
      <c r="AW42" s="124"/>
      <c r="AX42" s="123" t="s">
        <v>217</v>
      </c>
      <c r="AY42" s="124">
        <f>SUM('PROGRESS SCHEDULE'!$L$29:AS$29)</f>
        <v>0</v>
      </c>
      <c r="AZ42" s="123" t="s">
        <v>217</v>
      </c>
      <c r="BA42" s="124">
        <f>INDEX('PROGRESS SCHEDULE'!AT$29:AT$30,1)</f>
        <v>0</v>
      </c>
      <c r="BB42" s="124"/>
      <c r="BC42" s="123" t="s">
        <v>217</v>
      </c>
      <c r="BD42" s="124">
        <f>SUM('PROGRESS SCHEDULE'!$L$31:AS$31)</f>
        <v>0</v>
      </c>
      <c r="BE42" s="123" t="s">
        <v>217</v>
      </c>
      <c r="BF42" s="124">
        <f>INDEX('PROGRESS SCHEDULE'!AT$31:AT$32,1)</f>
        <v>0</v>
      </c>
      <c r="BG42" s="124"/>
      <c r="BH42" s="123" t="s">
        <v>217</v>
      </c>
      <c r="BI42" s="124">
        <f>SUM('PROGRESS SCHEDULE'!$L$33:AS$33)</f>
        <v>0</v>
      </c>
      <c r="BJ42" s="123" t="s">
        <v>217</v>
      </c>
      <c r="BK42" s="124">
        <f>INDEX('PROGRESS SCHEDULE'!AT$33:AT$34,1)</f>
        <v>0</v>
      </c>
      <c r="BL42" s="124"/>
      <c r="BM42" s="123" t="s">
        <v>217</v>
      </c>
      <c r="BN42" s="124">
        <f>SUM('PROGRESS SCHEDULE'!$L$35:AS$35)</f>
        <v>0</v>
      </c>
      <c r="BO42" s="123" t="s">
        <v>217</v>
      </c>
      <c r="BP42" s="124">
        <f>INDEX('PROGRESS SCHEDULE'!AT$35:AT$36,1)</f>
        <v>0</v>
      </c>
      <c r="BQ42" s="124"/>
      <c r="BR42" s="123" t="s">
        <v>217</v>
      </c>
      <c r="BS42" s="124">
        <f>SUM('PROGRESS SCHEDULE'!$L$37:AS$37)</f>
        <v>0</v>
      </c>
      <c r="BT42" s="123" t="s">
        <v>217</v>
      </c>
      <c r="BU42" s="124">
        <f>INDEX('PROGRESS SCHEDULE'!AT$37:AT$38,1)</f>
        <v>0</v>
      </c>
      <c r="BV42" s="124"/>
      <c r="BW42" s="123" t="s">
        <v>217</v>
      </c>
      <c r="BX42" s="124">
        <f>SUM('PROGRESS SCHEDULE'!$L$39:AS$39)</f>
        <v>0</v>
      </c>
      <c r="BY42" s="123" t="s">
        <v>217</v>
      </c>
      <c r="BZ42" s="124">
        <f>INDEX('PROGRESS SCHEDULE'!AT$39:AT$40,1)</f>
        <v>0</v>
      </c>
      <c r="CB42" s="123" t="s">
        <v>217</v>
      </c>
      <c r="CC42" s="124">
        <f>SUM('PROGRESS SCHEDULE'!$L$41:AS$41)</f>
        <v>0</v>
      </c>
      <c r="CD42" s="123" t="s">
        <v>217</v>
      </c>
      <c r="CE42" s="124">
        <f>INDEX('PROGRESS SCHEDULE'!AT$41:AT$42,1)</f>
        <v>0</v>
      </c>
      <c r="CG42" s="123" t="s">
        <v>217</v>
      </c>
      <c r="CH42" s="124">
        <f>SUM('PROGRESS SCHEDULE'!$L$43:AS$43)</f>
        <v>0</v>
      </c>
      <c r="CI42" s="123" t="s">
        <v>217</v>
      </c>
      <c r="CJ42" s="124">
        <f>INDEX('PROGRESS SCHEDULE'!AT$43:AT$44,1)</f>
        <v>0</v>
      </c>
      <c r="CL42" s="123" t="s">
        <v>217</v>
      </c>
      <c r="CM42" s="124">
        <f>SUM('PROGRESS SCHEDULE'!$L$45:AS$45)</f>
        <v>0</v>
      </c>
      <c r="CN42" s="123" t="s">
        <v>217</v>
      </c>
      <c r="CO42" s="124">
        <f>INDEX('PROGRESS SCHEDULE'!AT$45:AT$46,1)</f>
        <v>0</v>
      </c>
      <c r="CQ42" s="123" t="s">
        <v>217</v>
      </c>
      <c r="CR42" s="124">
        <f>SUM('PROGRESS SCHEDULE'!$L$47:AS$47)</f>
        <v>0</v>
      </c>
      <c r="CS42" s="123" t="s">
        <v>217</v>
      </c>
      <c r="CT42" s="124">
        <f>INDEX('PROGRESS SCHEDULE'!AT$47:AT$48,1)</f>
        <v>0</v>
      </c>
      <c r="CV42" s="123" t="s">
        <v>217</v>
      </c>
      <c r="CW42" s="124">
        <f>SUM('PROGRESS SCHEDULE'!$L$49:AS$49)</f>
        <v>0</v>
      </c>
      <c r="CX42" s="123" t="s">
        <v>217</v>
      </c>
      <c r="CY42" s="124">
        <f>INDEX('PROGRESS SCHEDULE'!AT$49:AT$50,1)</f>
        <v>0</v>
      </c>
      <c r="DA42" s="123" t="s">
        <v>217</v>
      </c>
      <c r="DB42" s="124">
        <f>SUM('PROGRESS SCHEDULE'!$L$51:AS$51)</f>
        <v>0</v>
      </c>
      <c r="DC42" s="123" t="s">
        <v>217</v>
      </c>
      <c r="DD42" s="124">
        <f>INDEX('PROGRESS SCHEDULE'!AT$51:AT$52,1)</f>
        <v>0</v>
      </c>
      <c r="DF42" s="123" t="s">
        <v>217</v>
      </c>
      <c r="DG42" s="124">
        <f>SUM('PROGRESS SCHEDULE'!$L$53:AS$53)</f>
        <v>0</v>
      </c>
      <c r="DH42" s="123" t="s">
        <v>217</v>
      </c>
      <c r="DI42" s="124">
        <f>INDEX('PROGRESS SCHEDULE'!AT$53:AT$54,1)</f>
        <v>0</v>
      </c>
      <c r="DK42" s="123" t="s">
        <v>217</v>
      </c>
      <c r="DL42" s="124">
        <f>SUM('PROGRESS SCHEDULE'!$L$55:AS$55)</f>
        <v>0</v>
      </c>
      <c r="DM42" s="123" t="s">
        <v>217</v>
      </c>
      <c r="DN42" s="124">
        <f>INDEX('PROGRESS SCHEDULE'!AT$55:AT$56,1)</f>
        <v>0</v>
      </c>
      <c r="DP42" s="123" t="s">
        <v>217</v>
      </c>
      <c r="DQ42" s="124">
        <f>SUM('PROGRESS SCHEDULE'!$L$57:AS$57)</f>
        <v>0</v>
      </c>
      <c r="DR42" s="123" t="s">
        <v>217</v>
      </c>
      <c r="DS42" s="124">
        <f>INDEX('PROGRESS SCHEDULE'!AT$57:AT$58,1)</f>
        <v>0</v>
      </c>
      <c r="DU42" s="123" t="s">
        <v>217</v>
      </c>
      <c r="DV42" s="124">
        <f>SUM('PROGRESS SCHEDULE'!$L$59:AS$59)</f>
        <v>0</v>
      </c>
      <c r="DW42" s="123" t="s">
        <v>217</v>
      </c>
      <c r="DX42" s="124">
        <f>INDEX('PROGRESS SCHEDULE'!AT$59:AT$60,1)</f>
        <v>0</v>
      </c>
      <c r="DZ42" s="123" t="s">
        <v>217</v>
      </c>
      <c r="EA42" s="124">
        <f>SUM('PROGRESS SCHEDULE'!$L$61:AS$61)</f>
        <v>0</v>
      </c>
      <c r="EB42" s="123" t="s">
        <v>217</v>
      </c>
      <c r="EC42" s="124">
        <f>INDEX('PROGRESS SCHEDULE'!AT$61:AT$62,1)</f>
        <v>0</v>
      </c>
      <c r="EE42" s="123" t="s">
        <v>217</v>
      </c>
      <c r="EF42" s="124">
        <f>SUM('PROGRESS SCHEDULE'!$L$63:AS$63)</f>
        <v>0</v>
      </c>
      <c r="EG42" s="123" t="s">
        <v>217</v>
      </c>
      <c r="EH42" s="124">
        <f>INDEX('PROGRESS SCHEDULE'!AT$63:AT$64,1)</f>
        <v>0</v>
      </c>
      <c r="EJ42" s="123" t="s">
        <v>217</v>
      </c>
      <c r="EK42" s="124">
        <f>SUM('PROGRESS SCHEDULE'!$L$65:AS$65)</f>
        <v>0</v>
      </c>
      <c r="EL42" s="123" t="s">
        <v>217</v>
      </c>
      <c r="EM42" s="124">
        <f>INDEX('PROGRESS SCHEDULE'!AT$65:AT$66,1)</f>
        <v>0</v>
      </c>
      <c r="EO42" s="123" t="s">
        <v>217</v>
      </c>
      <c r="EP42" s="124">
        <f>SUM('PROGRESS SCHEDULE'!$L$67:AS$67)</f>
        <v>0</v>
      </c>
      <c r="EQ42" s="123" t="s">
        <v>217</v>
      </c>
      <c r="ER42" s="124">
        <f>INDEX('PROGRESS SCHEDULE'!AT$67:AT$68,1)</f>
        <v>0</v>
      </c>
      <c r="ET42" s="123" t="s">
        <v>217</v>
      </c>
      <c r="EU42" s="124">
        <f>SUM('PROGRESS SCHEDULE'!$L$69:AS$69)</f>
        <v>0</v>
      </c>
      <c r="EV42" s="123" t="s">
        <v>217</v>
      </c>
      <c r="EW42" s="124">
        <f>INDEX('PROGRESS SCHEDULE'!AT$69:AT$70,1)</f>
        <v>0</v>
      </c>
      <c r="EY42" s="123" t="s">
        <v>217</v>
      </c>
      <c r="EZ42" s="124">
        <f>SUM('PROGRESS SCHEDULE'!$L$71:AS$71)</f>
        <v>0</v>
      </c>
      <c r="FA42" s="123" t="s">
        <v>217</v>
      </c>
      <c r="FB42" s="124">
        <f>INDEX('PROGRESS SCHEDULE'!AT$71:AT$72,1)</f>
        <v>0</v>
      </c>
      <c r="FD42" s="123" t="s">
        <v>217</v>
      </c>
      <c r="FE42" s="124">
        <f>SUM('PROGRESS SCHEDULE'!$L$73:AS$73)</f>
        <v>0</v>
      </c>
      <c r="FF42" s="123" t="s">
        <v>217</v>
      </c>
      <c r="FG42" s="124">
        <f>INDEX('PROGRESS SCHEDULE'!AT$73:AT$74,1)</f>
        <v>0</v>
      </c>
      <c r="FI42" s="123" t="s">
        <v>217</v>
      </c>
      <c r="FJ42" s="124">
        <f>SUM('PROGRESS SCHEDULE'!$L$75:AS$75)</f>
        <v>0</v>
      </c>
      <c r="FK42" s="123" t="s">
        <v>217</v>
      </c>
      <c r="FL42" s="124">
        <f>INDEX('PROGRESS SCHEDULE'!AT$75:AT$76,1)</f>
        <v>0</v>
      </c>
      <c r="FN42" s="123" t="s">
        <v>217</v>
      </c>
      <c r="FO42" s="124">
        <f>SUM('PROGRESS SCHEDULE'!$L$77:AS$77)</f>
        <v>0</v>
      </c>
      <c r="FP42" s="123" t="s">
        <v>217</v>
      </c>
      <c r="FQ42" s="124">
        <f>INDEX('PROGRESS SCHEDULE'!AT$77:AT$78,1)</f>
        <v>0</v>
      </c>
      <c r="FS42" s="123" t="s">
        <v>217</v>
      </c>
      <c r="FT42" s="124">
        <f>SUM('PROGRESS SCHEDULE'!$L$79:AS$79)</f>
        <v>0</v>
      </c>
      <c r="FU42" s="123" t="s">
        <v>217</v>
      </c>
      <c r="FV42" s="124">
        <f>INDEX('PROGRESS SCHEDULE'!AT$79:AT$80,1)</f>
        <v>0</v>
      </c>
      <c r="FX42" s="123" t="s">
        <v>217</v>
      </c>
      <c r="FY42" s="124">
        <f>SUM('PROGRESS SCHEDULE'!$L$81:AS$81)</f>
        <v>0</v>
      </c>
      <c r="FZ42" s="123" t="s">
        <v>217</v>
      </c>
      <c r="GA42" s="124">
        <f>INDEX('PROGRESS SCHEDULE'!AT$81:AT$82,1)</f>
        <v>0</v>
      </c>
      <c r="GC42" s="123" t="s">
        <v>217</v>
      </c>
      <c r="GD42" s="124">
        <f>SUM('PROGRESS SCHEDULE'!$L$83:AS$83)</f>
        <v>0</v>
      </c>
      <c r="GE42" s="123" t="s">
        <v>217</v>
      </c>
      <c r="GF42" s="124">
        <f>INDEX('PROGRESS SCHEDULE'!AT$83:AT$84,1)</f>
        <v>0</v>
      </c>
      <c r="GH42" s="123" t="s">
        <v>217</v>
      </c>
      <c r="GI42" s="124">
        <f>SUM('PROGRESS SCHEDULE'!$L$85:AS$85)</f>
        <v>0</v>
      </c>
      <c r="GJ42" s="123" t="s">
        <v>217</v>
      </c>
      <c r="GK42" s="124">
        <f>INDEX('PROGRESS SCHEDULE'!AT$85:AT$86,1)</f>
        <v>0</v>
      </c>
      <c r="GM42" s="123" t="s">
        <v>217</v>
      </c>
      <c r="GN42" s="124">
        <f>SUM('PROGRESS SCHEDULE'!$L$87:AS$87)</f>
        <v>0</v>
      </c>
      <c r="GO42" s="123" t="s">
        <v>217</v>
      </c>
      <c r="GP42" s="124">
        <f>INDEX('PROGRESS SCHEDULE'!AT$87:AT$88,1)</f>
        <v>0</v>
      </c>
      <c r="GR42" s="123" t="s">
        <v>217</v>
      </c>
      <c r="GS42" s="124">
        <f>SUM('PROGRESS SCHEDULE'!$L$89:AS$89)</f>
        <v>0</v>
      </c>
      <c r="GT42" s="123" t="s">
        <v>217</v>
      </c>
      <c r="GU42" s="124">
        <f>INDEX('PROGRESS SCHEDULE'!AT$89:AT$90,1)</f>
        <v>0</v>
      </c>
      <c r="GW42" s="123" t="s">
        <v>217</v>
      </c>
      <c r="GX42" s="124">
        <f>SUM('PROGRESS SCHEDULE'!$L$91:AS$91)</f>
        <v>0</v>
      </c>
      <c r="GY42" s="123" t="s">
        <v>217</v>
      </c>
      <c r="GZ42" s="124">
        <f>INDEX('PROGRESS SCHEDULE'!AT$91:AT$92,1)</f>
        <v>0</v>
      </c>
      <c r="HB42" s="123" t="s">
        <v>217</v>
      </c>
      <c r="HC42" s="124">
        <f>SUM('PROGRESS SCHEDULE'!$L$93:AS$93)</f>
        <v>0</v>
      </c>
      <c r="HD42" s="123" t="s">
        <v>217</v>
      </c>
      <c r="HE42" s="124">
        <f>INDEX('PROGRESS SCHEDULE'!AT$93:AT$94,1)</f>
        <v>0</v>
      </c>
      <c r="HG42" s="123" t="s">
        <v>217</v>
      </c>
      <c r="HH42" s="124">
        <f>SUM('PROGRESS SCHEDULE'!$L$95:AS$95)</f>
        <v>0</v>
      </c>
      <c r="HI42" s="123" t="s">
        <v>217</v>
      </c>
      <c r="HJ42" s="124">
        <f>INDEX('PROGRESS SCHEDULE'!AT$95:AT$96,1)</f>
        <v>0</v>
      </c>
    </row>
    <row r="43" spans="1:218" ht="13" x14ac:dyDescent="0.3">
      <c r="A43" s="125">
        <v>35</v>
      </c>
      <c r="B43" s="407">
        <f>'WORK SHEET'!B53</f>
        <v>0</v>
      </c>
      <c r="C43" s="242"/>
      <c r="D43" s="242"/>
      <c r="E43" s="242"/>
      <c r="F43" s="242"/>
      <c r="G43" s="408"/>
      <c r="H43" s="126" t="e">
        <f>'WORK SHEET'!H53</f>
        <v>#DIV/0!</v>
      </c>
      <c r="I43" s="127">
        <f>VLOOKUP($M$3,GC8:GD49,2,FALSE)</f>
        <v>0</v>
      </c>
      <c r="J43" s="127">
        <f>VLOOKUP($M$3,GE8:GF49,2,FALSE)</f>
        <v>0</v>
      </c>
      <c r="K43" s="128">
        <f t="shared" si="1"/>
        <v>0</v>
      </c>
      <c r="L43" s="163"/>
      <c r="M43" s="163"/>
      <c r="O43" s="123" t="s">
        <v>218</v>
      </c>
      <c r="P43" s="124">
        <f>SUM('PROGRESS SCHEDULE'!$L$15:AT$15)</f>
        <v>0</v>
      </c>
      <c r="Q43" s="123" t="s">
        <v>218</v>
      </c>
      <c r="R43" s="124">
        <f>INDEX('PROGRESS SCHEDULE'!AU$15:AU$16,1)</f>
        <v>0</v>
      </c>
      <c r="T43" s="123" t="s">
        <v>218</v>
      </c>
      <c r="U43" s="124">
        <f>SUM('PROGRESS SCHEDULE'!$L$17:AT$17)</f>
        <v>0</v>
      </c>
      <c r="V43" s="123" t="s">
        <v>218</v>
      </c>
      <c r="W43" s="124">
        <f>INDEX('PROGRESS SCHEDULE'!AU$17:AU$18,1)</f>
        <v>0</v>
      </c>
      <c r="Y43" s="123" t="s">
        <v>218</v>
      </c>
      <c r="Z43" s="124">
        <f>SUM('PROGRESS SCHEDULE'!$L$19:AT$19)</f>
        <v>0</v>
      </c>
      <c r="AA43" s="123" t="s">
        <v>218</v>
      </c>
      <c r="AB43" s="124">
        <f>INDEX('PROGRESS SCHEDULE'!AU$19:AU$20,1)</f>
        <v>0</v>
      </c>
      <c r="AD43" s="123" t="s">
        <v>218</v>
      </c>
      <c r="AE43" s="124">
        <f>SUM('PROGRESS SCHEDULE'!$L$21:AT$21)</f>
        <v>0</v>
      </c>
      <c r="AF43" s="123" t="s">
        <v>218</v>
      </c>
      <c r="AG43" s="124">
        <f>INDEX('PROGRESS SCHEDULE'!AU$21:AU$22,1)</f>
        <v>0</v>
      </c>
      <c r="AI43" s="123" t="s">
        <v>218</v>
      </c>
      <c r="AJ43" s="124">
        <f>SUM('PROGRESS SCHEDULE'!$L$23:AT$23)</f>
        <v>0</v>
      </c>
      <c r="AK43" s="123" t="s">
        <v>218</v>
      </c>
      <c r="AL43" s="124">
        <f>INDEX('PROGRESS SCHEDULE'!AU$23:AU$24,1)</f>
        <v>0</v>
      </c>
      <c r="AN43" s="123" t="s">
        <v>218</v>
      </c>
      <c r="AO43" s="124">
        <f>SUM('PROGRESS SCHEDULE'!$L$25:AT$25)</f>
        <v>0</v>
      </c>
      <c r="AP43" s="123" t="s">
        <v>218</v>
      </c>
      <c r="AQ43" s="124">
        <f>INDEX('PROGRESS SCHEDULE'!AU$25:AU$26,1)</f>
        <v>0</v>
      </c>
      <c r="AR43" s="124"/>
      <c r="AS43" s="123" t="s">
        <v>218</v>
      </c>
      <c r="AT43" s="124">
        <f>SUM('PROGRESS SCHEDULE'!$L$27:AT$27)</f>
        <v>0</v>
      </c>
      <c r="AU43" s="123" t="s">
        <v>218</v>
      </c>
      <c r="AV43" s="124">
        <f>INDEX('PROGRESS SCHEDULE'!AU$27:AU$28,1)</f>
        <v>0</v>
      </c>
      <c r="AW43" s="124"/>
      <c r="AX43" s="123" t="s">
        <v>218</v>
      </c>
      <c r="AY43" s="124">
        <f>SUM('PROGRESS SCHEDULE'!$L$29:AT$29)</f>
        <v>0</v>
      </c>
      <c r="AZ43" s="123" t="s">
        <v>218</v>
      </c>
      <c r="BA43" s="124">
        <f>INDEX('PROGRESS SCHEDULE'!AU$29:AU$30,1)</f>
        <v>0</v>
      </c>
      <c r="BB43" s="124"/>
      <c r="BC43" s="123" t="s">
        <v>218</v>
      </c>
      <c r="BD43" s="124">
        <f>SUM('PROGRESS SCHEDULE'!$L$31:AT$31)</f>
        <v>0</v>
      </c>
      <c r="BE43" s="123" t="s">
        <v>218</v>
      </c>
      <c r="BF43" s="124">
        <f>INDEX('PROGRESS SCHEDULE'!AU$31:AU$32,1)</f>
        <v>0</v>
      </c>
      <c r="BG43" s="124"/>
      <c r="BH43" s="123" t="s">
        <v>218</v>
      </c>
      <c r="BI43" s="124">
        <f>SUM('PROGRESS SCHEDULE'!$L$33:AT$33)</f>
        <v>0</v>
      </c>
      <c r="BJ43" s="123" t="s">
        <v>218</v>
      </c>
      <c r="BK43" s="124">
        <f>INDEX('PROGRESS SCHEDULE'!AU$33:AU$34,1)</f>
        <v>0</v>
      </c>
      <c r="BL43" s="124"/>
      <c r="BM43" s="123" t="s">
        <v>218</v>
      </c>
      <c r="BN43" s="124">
        <f>SUM('PROGRESS SCHEDULE'!$L$35:AT$35)</f>
        <v>0</v>
      </c>
      <c r="BO43" s="123" t="s">
        <v>218</v>
      </c>
      <c r="BP43" s="124">
        <f>INDEX('PROGRESS SCHEDULE'!AU$35:AU$36,1)</f>
        <v>0</v>
      </c>
      <c r="BQ43" s="124"/>
      <c r="BR43" s="123" t="s">
        <v>218</v>
      </c>
      <c r="BS43" s="124">
        <f>SUM('PROGRESS SCHEDULE'!$L$37:AT$37)</f>
        <v>0</v>
      </c>
      <c r="BT43" s="123" t="s">
        <v>218</v>
      </c>
      <c r="BU43" s="124">
        <f>INDEX('PROGRESS SCHEDULE'!AU$37:AU$38,1)</f>
        <v>0</v>
      </c>
      <c r="BV43" s="124"/>
      <c r="BW43" s="123" t="s">
        <v>218</v>
      </c>
      <c r="BX43" s="124">
        <f>SUM('PROGRESS SCHEDULE'!$L$39:AT$39)</f>
        <v>0</v>
      </c>
      <c r="BY43" s="123" t="s">
        <v>218</v>
      </c>
      <c r="BZ43" s="124">
        <f>INDEX('PROGRESS SCHEDULE'!AU$39:AU$40,1)</f>
        <v>0</v>
      </c>
      <c r="CB43" s="123" t="s">
        <v>218</v>
      </c>
      <c r="CC43" s="124">
        <f>SUM('PROGRESS SCHEDULE'!$L$41:AT$41)</f>
        <v>0</v>
      </c>
      <c r="CD43" s="123" t="s">
        <v>218</v>
      </c>
      <c r="CE43" s="124">
        <f>INDEX('PROGRESS SCHEDULE'!AU$41:AU$42,1)</f>
        <v>0</v>
      </c>
      <c r="CG43" s="123" t="s">
        <v>218</v>
      </c>
      <c r="CH43" s="124">
        <f>SUM('PROGRESS SCHEDULE'!$L$43:AT$43)</f>
        <v>0</v>
      </c>
      <c r="CI43" s="123" t="s">
        <v>218</v>
      </c>
      <c r="CJ43" s="124">
        <f>INDEX('PROGRESS SCHEDULE'!AU$43:AU$44,1)</f>
        <v>0</v>
      </c>
      <c r="CL43" s="123" t="s">
        <v>218</v>
      </c>
      <c r="CM43" s="124">
        <f>SUM('PROGRESS SCHEDULE'!$L$45:AT$45)</f>
        <v>0</v>
      </c>
      <c r="CN43" s="123" t="s">
        <v>218</v>
      </c>
      <c r="CO43" s="124">
        <f>INDEX('PROGRESS SCHEDULE'!AU$45:AU$46,1)</f>
        <v>0</v>
      </c>
      <c r="CQ43" s="123" t="s">
        <v>218</v>
      </c>
      <c r="CR43" s="124">
        <f>SUM('PROGRESS SCHEDULE'!$L$47:AT$47)</f>
        <v>0</v>
      </c>
      <c r="CS43" s="123" t="s">
        <v>218</v>
      </c>
      <c r="CT43" s="124">
        <f>INDEX('PROGRESS SCHEDULE'!AU$47:AU$48,1)</f>
        <v>0</v>
      </c>
      <c r="CV43" s="123" t="s">
        <v>218</v>
      </c>
      <c r="CW43" s="124">
        <f>SUM('PROGRESS SCHEDULE'!$L$49:AT$49)</f>
        <v>0</v>
      </c>
      <c r="CX43" s="123" t="s">
        <v>218</v>
      </c>
      <c r="CY43" s="124">
        <f>INDEX('PROGRESS SCHEDULE'!AU$49:AU$50,1)</f>
        <v>0</v>
      </c>
      <c r="DA43" s="123" t="s">
        <v>218</v>
      </c>
      <c r="DB43" s="124">
        <f>SUM('PROGRESS SCHEDULE'!$L$51:AT$51)</f>
        <v>0</v>
      </c>
      <c r="DC43" s="123" t="s">
        <v>218</v>
      </c>
      <c r="DD43" s="124">
        <f>INDEX('PROGRESS SCHEDULE'!AU$51:AU$52,1)</f>
        <v>0</v>
      </c>
      <c r="DF43" s="123" t="s">
        <v>218</v>
      </c>
      <c r="DG43" s="124">
        <f>SUM('PROGRESS SCHEDULE'!$L$53:AT$53)</f>
        <v>0</v>
      </c>
      <c r="DH43" s="123" t="s">
        <v>218</v>
      </c>
      <c r="DI43" s="124">
        <f>INDEX('PROGRESS SCHEDULE'!AU$53:AU$54,1)</f>
        <v>0</v>
      </c>
      <c r="DK43" s="123" t="s">
        <v>218</v>
      </c>
      <c r="DL43" s="124">
        <f>SUM('PROGRESS SCHEDULE'!$L$55:AT$55)</f>
        <v>0</v>
      </c>
      <c r="DM43" s="123" t="s">
        <v>218</v>
      </c>
      <c r="DN43" s="124">
        <f>INDEX('PROGRESS SCHEDULE'!AU$55:AU$56,1)</f>
        <v>0</v>
      </c>
      <c r="DP43" s="123" t="s">
        <v>218</v>
      </c>
      <c r="DQ43" s="124">
        <f>SUM('PROGRESS SCHEDULE'!$L$57:AT$57)</f>
        <v>0</v>
      </c>
      <c r="DR43" s="123" t="s">
        <v>218</v>
      </c>
      <c r="DS43" s="124">
        <f>INDEX('PROGRESS SCHEDULE'!AU$57:AU$58,1)</f>
        <v>0</v>
      </c>
      <c r="DU43" s="123" t="s">
        <v>218</v>
      </c>
      <c r="DV43" s="124">
        <f>SUM('PROGRESS SCHEDULE'!$L$59:AT$59)</f>
        <v>0</v>
      </c>
      <c r="DW43" s="123" t="s">
        <v>218</v>
      </c>
      <c r="DX43" s="124">
        <f>INDEX('PROGRESS SCHEDULE'!AU$59:AU$60,1)</f>
        <v>0</v>
      </c>
      <c r="DZ43" s="123" t="s">
        <v>218</v>
      </c>
      <c r="EA43" s="124">
        <f>SUM('PROGRESS SCHEDULE'!$L$61:AT$61)</f>
        <v>0</v>
      </c>
      <c r="EB43" s="123" t="s">
        <v>218</v>
      </c>
      <c r="EC43" s="124">
        <f>INDEX('PROGRESS SCHEDULE'!AU$61:AU$62,1)</f>
        <v>0</v>
      </c>
      <c r="EE43" s="123" t="s">
        <v>218</v>
      </c>
      <c r="EF43" s="124">
        <f>SUM('PROGRESS SCHEDULE'!$L$63:AT$63)</f>
        <v>0</v>
      </c>
      <c r="EG43" s="123" t="s">
        <v>218</v>
      </c>
      <c r="EH43" s="124">
        <f>INDEX('PROGRESS SCHEDULE'!AU$63:AU$64,1)</f>
        <v>0</v>
      </c>
      <c r="EJ43" s="123" t="s">
        <v>218</v>
      </c>
      <c r="EK43" s="124">
        <f>SUM('PROGRESS SCHEDULE'!$L$65:AT$65)</f>
        <v>0</v>
      </c>
      <c r="EL43" s="123" t="s">
        <v>218</v>
      </c>
      <c r="EM43" s="124">
        <f>INDEX('PROGRESS SCHEDULE'!AU$65:AU$66,1)</f>
        <v>0</v>
      </c>
      <c r="EO43" s="123" t="s">
        <v>218</v>
      </c>
      <c r="EP43" s="124">
        <f>SUM('PROGRESS SCHEDULE'!$L$67:AT$67)</f>
        <v>0</v>
      </c>
      <c r="EQ43" s="123" t="s">
        <v>218</v>
      </c>
      <c r="ER43" s="124">
        <f>INDEX('PROGRESS SCHEDULE'!AU$67:AU$68,1)</f>
        <v>0</v>
      </c>
      <c r="ET43" s="123" t="s">
        <v>218</v>
      </c>
      <c r="EU43" s="124">
        <f>SUM('PROGRESS SCHEDULE'!$L$69:AT$69)</f>
        <v>0</v>
      </c>
      <c r="EV43" s="123" t="s">
        <v>218</v>
      </c>
      <c r="EW43" s="124">
        <f>INDEX('PROGRESS SCHEDULE'!AU$69:AU$70,1)</f>
        <v>0</v>
      </c>
      <c r="EY43" s="123" t="s">
        <v>218</v>
      </c>
      <c r="EZ43" s="124">
        <f>SUM('PROGRESS SCHEDULE'!$L$71:AT$71)</f>
        <v>0</v>
      </c>
      <c r="FA43" s="123" t="s">
        <v>218</v>
      </c>
      <c r="FB43" s="124">
        <f>INDEX('PROGRESS SCHEDULE'!AU$71:AU$72,1)</f>
        <v>0</v>
      </c>
      <c r="FD43" s="123" t="s">
        <v>218</v>
      </c>
      <c r="FE43" s="124">
        <f>SUM('PROGRESS SCHEDULE'!$L$73:AT$73)</f>
        <v>0</v>
      </c>
      <c r="FF43" s="123" t="s">
        <v>218</v>
      </c>
      <c r="FG43" s="124">
        <f>INDEX('PROGRESS SCHEDULE'!AU$73:AU$74,1)</f>
        <v>0</v>
      </c>
      <c r="FI43" s="123" t="s">
        <v>218</v>
      </c>
      <c r="FJ43" s="124">
        <f>SUM('PROGRESS SCHEDULE'!$L$75:AT$75)</f>
        <v>0</v>
      </c>
      <c r="FK43" s="123" t="s">
        <v>218</v>
      </c>
      <c r="FL43" s="124">
        <f>INDEX('PROGRESS SCHEDULE'!AU$75:AU$76,1)</f>
        <v>0</v>
      </c>
      <c r="FN43" s="123" t="s">
        <v>218</v>
      </c>
      <c r="FO43" s="124">
        <f>SUM('PROGRESS SCHEDULE'!$L$77:AT$77)</f>
        <v>0</v>
      </c>
      <c r="FP43" s="123" t="s">
        <v>218</v>
      </c>
      <c r="FQ43" s="124">
        <f>INDEX('PROGRESS SCHEDULE'!AU$77:AU$78,1)</f>
        <v>0</v>
      </c>
      <c r="FS43" s="123" t="s">
        <v>218</v>
      </c>
      <c r="FT43" s="124">
        <f>SUM('PROGRESS SCHEDULE'!$L$79:AT$79)</f>
        <v>0</v>
      </c>
      <c r="FU43" s="123" t="s">
        <v>218</v>
      </c>
      <c r="FV43" s="124">
        <f>INDEX('PROGRESS SCHEDULE'!AU$79:AU$80,1)</f>
        <v>0</v>
      </c>
      <c r="FX43" s="123" t="s">
        <v>218</v>
      </c>
      <c r="FY43" s="124">
        <f>SUM('PROGRESS SCHEDULE'!$L$81:AT$81)</f>
        <v>0</v>
      </c>
      <c r="FZ43" s="123" t="s">
        <v>218</v>
      </c>
      <c r="GA43" s="124">
        <f>INDEX('PROGRESS SCHEDULE'!AU$81:AU$82,1)</f>
        <v>0</v>
      </c>
      <c r="GC43" s="123" t="s">
        <v>218</v>
      </c>
      <c r="GD43" s="124">
        <f>SUM('PROGRESS SCHEDULE'!$L$83:AT$83)</f>
        <v>0</v>
      </c>
      <c r="GE43" s="123" t="s">
        <v>218</v>
      </c>
      <c r="GF43" s="124">
        <f>INDEX('PROGRESS SCHEDULE'!AU$83:AU$84,1)</f>
        <v>0</v>
      </c>
      <c r="GH43" s="123" t="s">
        <v>218</v>
      </c>
      <c r="GI43" s="124">
        <f>SUM('PROGRESS SCHEDULE'!$L$85:AT$85)</f>
        <v>0</v>
      </c>
      <c r="GJ43" s="123" t="s">
        <v>218</v>
      </c>
      <c r="GK43" s="124">
        <f>INDEX('PROGRESS SCHEDULE'!AU$85:AU$86,1)</f>
        <v>0</v>
      </c>
      <c r="GM43" s="123" t="s">
        <v>218</v>
      </c>
      <c r="GN43" s="124">
        <f>SUM('PROGRESS SCHEDULE'!$L$87:AT$87)</f>
        <v>0</v>
      </c>
      <c r="GO43" s="123" t="s">
        <v>218</v>
      </c>
      <c r="GP43" s="124">
        <f>INDEX('PROGRESS SCHEDULE'!AU$87:AU$88,1)</f>
        <v>0</v>
      </c>
      <c r="GR43" s="123" t="s">
        <v>218</v>
      </c>
      <c r="GS43" s="124">
        <f>SUM('PROGRESS SCHEDULE'!$L$89:AT$89)</f>
        <v>0</v>
      </c>
      <c r="GT43" s="123" t="s">
        <v>218</v>
      </c>
      <c r="GU43" s="124">
        <f>INDEX('PROGRESS SCHEDULE'!AU$89:AU$90,1)</f>
        <v>0</v>
      </c>
      <c r="GW43" s="123" t="s">
        <v>218</v>
      </c>
      <c r="GX43" s="124">
        <f>SUM('PROGRESS SCHEDULE'!$L$91:AT$91)</f>
        <v>0</v>
      </c>
      <c r="GY43" s="123" t="s">
        <v>218</v>
      </c>
      <c r="GZ43" s="124">
        <f>INDEX('PROGRESS SCHEDULE'!AU$91:AU$92,1)</f>
        <v>0</v>
      </c>
      <c r="HB43" s="123" t="s">
        <v>218</v>
      </c>
      <c r="HC43" s="124">
        <f>SUM('PROGRESS SCHEDULE'!$L$93:AT$93)</f>
        <v>0</v>
      </c>
      <c r="HD43" s="123" t="s">
        <v>218</v>
      </c>
      <c r="HE43" s="124">
        <f>INDEX('PROGRESS SCHEDULE'!AU$93:AU$94,1)</f>
        <v>0</v>
      </c>
      <c r="HG43" s="123" t="s">
        <v>218</v>
      </c>
      <c r="HH43" s="124">
        <f>SUM('PROGRESS SCHEDULE'!$L$95:AT$95)</f>
        <v>0</v>
      </c>
      <c r="HI43" s="123" t="s">
        <v>218</v>
      </c>
      <c r="HJ43" s="124">
        <f>INDEX('PROGRESS SCHEDULE'!AU$95:AU$96,1)</f>
        <v>0</v>
      </c>
    </row>
    <row r="44" spans="1:218" ht="13" x14ac:dyDescent="0.3">
      <c r="A44" s="125">
        <v>36</v>
      </c>
      <c r="B44" s="407">
        <f>'WORK SHEET'!B54</f>
        <v>0</v>
      </c>
      <c r="C44" s="242"/>
      <c r="D44" s="242"/>
      <c r="E44" s="242"/>
      <c r="F44" s="242"/>
      <c r="G44" s="408"/>
      <c r="H44" s="126" t="e">
        <f>'WORK SHEET'!H54</f>
        <v>#DIV/0!</v>
      </c>
      <c r="I44" s="127">
        <f>VLOOKUP($M$3,GH8:GI49,2,FALSE)</f>
        <v>0</v>
      </c>
      <c r="J44" s="127">
        <f>VLOOKUP($M$3,GJ8:GK49,2,FALSE)</f>
        <v>0</v>
      </c>
      <c r="K44" s="128">
        <f t="shared" si="1"/>
        <v>0</v>
      </c>
      <c r="BI44" s="124"/>
      <c r="BN44" s="124"/>
      <c r="BS44" s="124"/>
    </row>
    <row r="45" spans="1:218" ht="13" x14ac:dyDescent="0.3">
      <c r="A45" s="125">
        <v>37</v>
      </c>
      <c r="B45" s="407">
        <f>'WORK SHEET'!B55</f>
        <v>0</v>
      </c>
      <c r="C45" s="242"/>
      <c r="D45" s="242"/>
      <c r="E45" s="242"/>
      <c r="F45" s="242"/>
      <c r="G45" s="408"/>
      <c r="H45" s="126" t="e">
        <f>'WORK SHEET'!H55</f>
        <v>#DIV/0!</v>
      </c>
      <c r="I45" s="127">
        <f>VLOOKUP($M$3,GM8:GN49,2,FALSE)</f>
        <v>0</v>
      </c>
      <c r="J45" s="127">
        <f>VLOOKUP($M$3,GO8:GP49,2,FALSE)</f>
        <v>0</v>
      </c>
      <c r="K45" s="128">
        <f t="shared" si="1"/>
        <v>0</v>
      </c>
      <c r="BX45" s="124"/>
      <c r="BY45" s="124"/>
      <c r="BZ45" s="124"/>
      <c r="CA45" s="124"/>
      <c r="CB45" s="124"/>
      <c r="CC45" s="124"/>
      <c r="CD45" s="124"/>
      <c r="CE45" s="124"/>
      <c r="CF45" s="124"/>
      <c r="CG45" s="124"/>
      <c r="CH45" s="124"/>
      <c r="CI45" s="124"/>
      <c r="CJ45" s="124"/>
      <c r="CK45" s="124"/>
      <c r="CL45" s="124"/>
      <c r="CM45" s="124"/>
      <c r="CN45" s="124"/>
      <c r="CO45" s="124"/>
      <c r="CP45" s="124"/>
      <c r="CQ45" s="124"/>
      <c r="CR45" s="124"/>
      <c r="CS45" s="124"/>
      <c r="CT45" s="124"/>
      <c r="CU45" s="124"/>
      <c r="CV45" s="124"/>
      <c r="CW45" s="124"/>
      <c r="CX45" s="124"/>
      <c r="CY45" s="124"/>
      <c r="CZ45" s="124"/>
      <c r="DA45" s="124"/>
      <c r="DB45" s="124"/>
      <c r="DC45" s="124"/>
      <c r="DD45" s="124"/>
      <c r="DE45" s="124"/>
      <c r="DF45" s="124"/>
      <c r="DG45" s="124"/>
      <c r="DI45" s="124"/>
      <c r="DJ45" s="124"/>
      <c r="DK45" s="124"/>
      <c r="DL45" s="124"/>
      <c r="DM45" s="124"/>
      <c r="DN45" s="124"/>
      <c r="DO45" s="124"/>
      <c r="DP45" s="124"/>
      <c r="DQ45" s="124"/>
      <c r="DR45" s="124"/>
      <c r="DS45" s="124"/>
      <c r="DT45" s="124"/>
      <c r="DU45" s="124"/>
      <c r="DV45" s="124"/>
      <c r="DW45" s="124"/>
      <c r="DX45" s="124"/>
      <c r="DY45" s="124"/>
      <c r="DZ45" s="124"/>
      <c r="EA45" s="124"/>
      <c r="EB45" s="124"/>
      <c r="EC45" s="124"/>
      <c r="ED45" s="124"/>
      <c r="EE45" s="124"/>
      <c r="EF45" s="124"/>
      <c r="EG45" s="124"/>
      <c r="EH45" s="124"/>
      <c r="EI45" s="124"/>
      <c r="EJ45" s="124"/>
      <c r="EK45" s="124"/>
      <c r="EL45" s="124"/>
      <c r="EM45" s="124"/>
      <c r="EN45" s="124"/>
      <c r="EO45" s="124"/>
      <c r="EP45" s="124"/>
      <c r="EQ45" s="124"/>
      <c r="ER45" s="124"/>
      <c r="FQ45" s="124"/>
      <c r="FR45" s="124"/>
      <c r="FS45" s="124"/>
      <c r="FT45" s="124"/>
      <c r="FU45" s="124"/>
      <c r="FV45" s="124"/>
      <c r="FW45" s="124"/>
      <c r="FX45" s="124"/>
      <c r="FY45" s="124"/>
      <c r="FZ45" s="124"/>
      <c r="GA45" s="124"/>
      <c r="GB45" s="124"/>
      <c r="GC45" s="124"/>
      <c r="GD45" s="124"/>
      <c r="GE45" s="124"/>
      <c r="GF45" s="124"/>
      <c r="GG45" s="124"/>
      <c r="GH45" s="124"/>
      <c r="GI45" s="124"/>
      <c r="GJ45" s="124"/>
      <c r="GK45" s="124"/>
      <c r="GL45" s="124"/>
      <c r="GM45" s="124"/>
      <c r="GN45" s="124"/>
      <c r="GO45" s="124"/>
      <c r="GP45" s="124"/>
      <c r="GQ45" s="124"/>
      <c r="GR45" s="124"/>
      <c r="GS45" s="124"/>
      <c r="GT45" s="124"/>
      <c r="GU45" s="124"/>
      <c r="GV45" s="124"/>
      <c r="GW45" s="124"/>
      <c r="GX45" s="124"/>
      <c r="GY45" s="124"/>
      <c r="GZ45" s="124"/>
    </row>
    <row r="46" spans="1:218" ht="13" x14ac:dyDescent="0.3">
      <c r="A46" s="125">
        <v>38</v>
      </c>
      <c r="B46" s="407">
        <f>'WORK SHEET'!B56</f>
        <v>0</v>
      </c>
      <c r="C46" s="242"/>
      <c r="D46" s="242"/>
      <c r="E46" s="242"/>
      <c r="F46" s="242"/>
      <c r="G46" s="408"/>
      <c r="H46" s="126" t="e">
        <f>'WORK SHEET'!H56</f>
        <v>#DIV/0!</v>
      </c>
      <c r="I46" s="127">
        <f>VLOOKUP($M$3,GR8:GS49,2,FALSE)</f>
        <v>0</v>
      </c>
      <c r="J46" s="127">
        <f>VLOOKUP($M$3,GT8:GU49,2,FALSE)</f>
        <v>0</v>
      </c>
      <c r="K46" s="128">
        <f t="shared" si="1"/>
        <v>0</v>
      </c>
      <c r="AN46" s="124"/>
      <c r="AO46" s="124"/>
      <c r="AP46" s="124"/>
      <c r="AQ46" s="124"/>
      <c r="AR46" s="124"/>
      <c r="AS46" s="124"/>
      <c r="AT46" s="124"/>
      <c r="AU46" s="124"/>
      <c r="AV46" s="124"/>
      <c r="AW46" s="124"/>
      <c r="AX46" s="124"/>
      <c r="AY46" s="124"/>
      <c r="AZ46" s="124"/>
      <c r="BA46" s="124"/>
      <c r="BB46" s="124"/>
      <c r="BC46" s="124"/>
      <c r="BD46" s="124"/>
      <c r="BE46" s="124"/>
      <c r="BF46" s="124"/>
      <c r="BG46" s="124"/>
      <c r="BH46" s="124"/>
      <c r="BJ46" s="124"/>
      <c r="BK46" s="124"/>
      <c r="BL46" s="124"/>
      <c r="BM46" s="124"/>
      <c r="BO46" s="124"/>
      <c r="BP46" s="124"/>
      <c r="BQ46" s="124"/>
      <c r="BR46" s="124"/>
      <c r="BT46" s="124"/>
      <c r="BU46" s="124"/>
      <c r="BV46" s="124"/>
      <c r="BW46" s="124"/>
      <c r="BX46" s="124"/>
      <c r="BY46" s="124"/>
      <c r="BZ46" s="124"/>
      <c r="CA46" s="124"/>
      <c r="CB46" s="124"/>
      <c r="CC46" s="124"/>
      <c r="CD46" s="124"/>
      <c r="CE46" s="124"/>
      <c r="CF46" s="124"/>
      <c r="CG46" s="124"/>
      <c r="CH46" s="124"/>
      <c r="CI46" s="124"/>
      <c r="CJ46" s="124"/>
      <c r="CK46" s="124"/>
      <c r="CL46" s="124"/>
      <c r="CM46" s="124"/>
      <c r="CN46" s="124"/>
      <c r="CO46" s="124"/>
      <c r="CP46" s="124"/>
      <c r="CQ46" s="124"/>
      <c r="CR46" s="124"/>
      <c r="CS46" s="124"/>
      <c r="CT46" s="124"/>
      <c r="CU46" s="124"/>
      <c r="CV46" s="124"/>
      <c r="CW46" s="124"/>
      <c r="CX46" s="124"/>
      <c r="CY46" s="124"/>
      <c r="CZ46" s="124"/>
      <c r="DA46" s="124"/>
      <c r="DB46" s="124"/>
      <c r="DC46" s="124"/>
      <c r="DD46" s="124"/>
      <c r="DE46" s="124"/>
      <c r="DF46" s="124"/>
      <c r="DG46" s="124"/>
      <c r="DI46" s="124"/>
      <c r="DJ46" s="124"/>
      <c r="DK46" s="124"/>
      <c r="DL46" s="124"/>
      <c r="DM46" s="124"/>
      <c r="DN46" s="124"/>
      <c r="DO46" s="124"/>
      <c r="DP46" s="124"/>
      <c r="DQ46" s="124"/>
      <c r="DR46" s="124"/>
      <c r="DS46" s="124"/>
      <c r="DT46" s="124"/>
      <c r="DU46" s="124"/>
      <c r="DV46" s="124"/>
      <c r="DW46" s="124"/>
      <c r="DX46" s="124"/>
      <c r="DY46" s="124"/>
      <c r="DZ46" s="124"/>
      <c r="EA46" s="124"/>
      <c r="EB46" s="124"/>
      <c r="EC46" s="124"/>
      <c r="ED46" s="124"/>
      <c r="EE46" s="124"/>
      <c r="EF46" s="124"/>
      <c r="EG46" s="124"/>
      <c r="EH46" s="124"/>
      <c r="EI46" s="124"/>
      <c r="EJ46" s="124"/>
      <c r="EK46" s="124"/>
      <c r="EL46" s="124"/>
      <c r="EM46" s="124"/>
      <c r="EN46" s="124"/>
      <c r="EO46" s="124"/>
      <c r="EP46" s="124"/>
      <c r="EQ46" s="124"/>
      <c r="ER46" s="124"/>
    </row>
    <row r="47" spans="1:218" ht="13" x14ac:dyDescent="0.3">
      <c r="A47" s="125">
        <v>39</v>
      </c>
      <c r="B47" s="407">
        <f>'WORK SHEET'!B57</f>
        <v>0</v>
      </c>
      <c r="C47" s="242"/>
      <c r="D47" s="242"/>
      <c r="E47" s="242"/>
      <c r="F47" s="242"/>
      <c r="G47" s="408"/>
      <c r="H47" s="126" t="e">
        <f>'WORK SHEET'!H57</f>
        <v>#DIV/0!</v>
      </c>
      <c r="I47" s="127">
        <f>VLOOKUP($M$3,GW8:GX49,2,FALSE)</f>
        <v>0</v>
      </c>
      <c r="J47" s="127">
        <f>VLOOKUP($M$3,GY8:GZ49,2,FALSE)</f>
        <v>0</v>
      </c>
      <c r="K47" s="128">
        <f t="shared" si="1"/>
        <v>0</v>
      </c>
      <c r="M47" s="124"/>
      <c r="N47" s="124"/>
      <c r="O47" s="124"/>
      <c r="P47" s="124"/>
      <c r="Q47" s="124"/>
      <c r="R47" s="124"/>
      <c r="S47" s="124"/>
      <c r="T47" s="124"/>
      <c r="U47" s="124"/>
      <c r="V47" s="124"/>
      <c r="W47" s="124"/>
      <c r="X47" s="124"/>
      <c r="Y47" s="124"/>
      <c r="AM47" s="124"/>
      <c r="AN47" s="124"/>
      <c r="AO47" s="124"/>
      <c r="AP47" s="124"/>
      <c r="AQ47" s="124"/>
      <c r="AR47" s="124"/>
      <c r="AT47" s="124"/>
      <c r="AU47" s="124"/>
      <c r="AV47" s="124"/>
      <c r="AW47" s="124"/>
      <c r="AY47" s="124"/>
      <c r="AZ47" s="124"/>
      <c r="BA47" s="124"/>
      <c r="BB47" s="124"/>
      <c r="BD47" s="124"/>
      <c r="BE47" s="124"/>
      <c r="BF47" s="124"/>
      <c r="BG47" s="124"/>
      <c r="BI47" s="124"/>
      <c r="BJ47" s="124"/>
      <c r="BK47" s="124"/>
      <c r="BL47" s="124"/>
      <c r="BN47" s="124"/>
      <c r="BO47" s="124"/>
      <c r="BP47" s="124"/>
      <c r="BQ47" s="124"/>
      <c r="BS47" s="124"/>
      <c r="BT47" s="124"/>
      <c r="BU47" s="124"/>
      <c r="BV47" s="124"/>
      <c r="BX47" s="124"/>
      <c r="BY47" s="124"/>
      <c r="BZ47" s="124"/>
      <c r="CA47" s="124"/>
      <c r="CC47" s="124"/>
      <c r="CD47" s="124"/>
      <c r="CE47" s="124"/>
      <c r="CF47" s="124"/>
      <c r="CH47" s="124"/>
      <c r="CI47" s="124"/>
      <c r="CJ47" s="124"/>
      <c r="CK47" s="124"/>
      <c r="CM47" s="124"/>
      <c r="CN47" s="124"/>
      <c r="CO47" s="124"/>
      <c r="CP47" s="124"/>
      <c r="CR47" s="124"/>
      <c r="CS47" s="124"/>
      <c r="CT47" s="124"/>
      <c r="CU47" s="124"/>
      <c r="CW47" s="124"/>
      <c r="CX47" s="124"/>
      <c r="CY47" s="124"/>
      <c r="CZ47" s="124"/>
      <c r="DB47" s="124"/>
      <c r="DC47" s="124"/>
      <c r="DD47" s="124"/>
      <c r="DE47" s="124"/>
      <c r="DG47" s="124"/>
      <c r="DI47" s="124"/>
      <c r="DJ47" s="124"/>
      <c r="DL47" s="124"/>
      <c r="DM47" s="124"/>
      <c r="DN47" s="124"/>
      <c r="DO47" s="124"/>
      <c r="DQ47" s="124"/>
      <c r="DR47" s="124"/>
      <c r="DS47" s="124"/>
      <c r="DT47" s="124"/>
      <c r="DV47" s="124"/>
      <c r="DW47" s="124"/>
      <c r="DX47" s="124"/>
      <c r="DY47" s="124"/>
      <c r="EA47" s="124"/>
      <c r="EB47" s="124"/>
      <c r="EC47" s="124"/>
      <c r="ED47" s="124"/>
      <c r="EF47" s="124"/>
      <c r="EG47" s="124"/>
      <c r="EH47" s="124"/>
      <c r="EI47" s="124"/>
      <c r="EK47" s="124"/>
      <c r="EL47" s="124"/>
      <c r="EM47" s="124"/>
      <c r="EN47" s="124"/>
      <c r="EP47" s="124"/>
      <c r="EQ47" s="124"/>
      <c r="ER47" s="124"/>
    </row>
    <row r="48" spans="1:218" ht="13" x14ac:dyDescent="0.3">
      <c r="A48" s="125">
        <v>40</v>
      </c>
      <c r="B48" s="407">
        <f>'WORK SHEET'!B58</f>
        <v>0</v>
      </c>
      <c r="C48" s="242"/>
      <c r="D48" s="242"/>
      <c r="E48" s="242"/>
      <c r="F48" s="242"/>
      <c r="G48" s="408"/>
      <c r="H48" s="126" t="e">
        <f>'WORK SHEET'!H58</f>
        <v>#DIV/0!</v>
      </c>
      <c r="I48" s="127">
        <f>VLOOKUP($M$3,HB8:HC49,2,FALSE)</f>
        <v>0</v>
      </c>
      <c r="J48" s="127">
        <f>VLOOKUP($M$3,HD8:HE49,2,FALSE)</f>
        <v>0</v>
      </c>
      <c r="K48" s="128">
        <f t="shared" si="1"/>
        <v>0</v>
      </c>
      <c r="AN48" s="124"/>
      <c r="AO48" s="124"/>
      <c r="AP48" s="124"/>
      <c r="AQ48" s="124"/>
      <c r="AR48" s="124"/>
      <c r="AT48" s="124"/>
      <c r="AU48" s="124"/>
      <c r="AV48" s="124"/>
      <c r="AW48" s="124"/>
      <c r="AY48" s="124"/>
      <c r="AZ48" s="124"/>
      <c r="BA48" s="124"/>
      <c r="BB48" s="124"/>
      <c r="BD48" s="124"/>
      <c r="BE48" s="124"/>
      <c r="BF48" s="124"/>
      <c r="BG48" s="124"/>
      <c r="BI48" s="124"/>
      <c r="BJ48" s="124"/>
      <c r="BK48" s="124"/>
      <c r="BL48" s="124"/>
      <c r="BN48" s="124"/>
      <c r="BO48" s="124"/>
      <c r="BP48" s="124"/>
      <c r="BQ48" s="124"/>
      <c r="BS48" s="124"/>
      <c r="BT48" s="124"/>
      <c r="BU48" s="124"/>
      <c r="BV48" s="124"/>
      <c r="BX48" s="124"/>
      <c r="BY48" s="124"/>
      <c r="BZ48" s="124"/>
      <c r="CA48" s="124"/>
      <c r="CC48" s="124"/>
      <c r="CD48" s="124"/>
      <c r="CE48" s="124"/>
      <c r="CF48" s="124"/>
      <c r="CH48" s="124"/>
      <c r="CI48" s="124"/>
      <c r="CJ48" s="124"/>
      <c r="CK48" s="124"/>
      <c r="CM48" s="124"/>
      <c r="CN48" s="124"/>
      <c r="CO48" s="124"/>
      <c r="CP48" s="124"/>
      <c r="CR48" s="124"/>
      <c r="CS48" s="124"/>
      <c r="CT48" s="124"/>
      <c r="CU48" s="124"/>
      <c r="CW48" s="124"/>
      <c r="CX48" s="124"/>
      <c r="CY48" s="124"/>
      <c r="CZ48" s="124"/>
      <c r="DB48" s="124"/>
      <c r="DC48" s="124"/>
      <c r="DD48" s="124"/>
      <c r="DE48" s="124"/>
      <c r="DG48" s="124"/>
      <c r="DI48" s="124"/>
      <c r="DJ48" s="124"/>
      <c r="DL48" s="124"/>
      <c r="DM48" s="124"/>
      <c r="DN48" s="124"/>
      <c r="DO48" s="124"/>
      <c r="DQ48" s="124"/>
      <c r="DR48" s="124"/>
      <c r="DS48" s="124"/>
      <c r="DT48" s="124"/>
      <c r="DV48" s="124"/>
      <c r="DW48" s="124"/>
      <c r="DX48" s="124"/>
      <c r="DY48" s="124"/>
      <c r="EA48" s="124"/>
      <c r="EB48" s="124"/>
      <c r="EC48" s="124"/>
      <c r="ED48" s="124"/>
      <c r="EF48" s="124"/>
      <c r="EG48" s="124"/>
      <c r="EH48" s="124"/>
      <c r="EI48" s="124"/>
      <c r="EK48" s="124"/>
      <c r="EL48" s="124"/>
      <c r="EM48" s="124"/>
      <c r="EN48" s="124"/>
      <c r="EP48" s="124"/>
      <c r="EQ48" s="124"/>
      <c r="ER48" s="124"/>
    </row>
    <row r="49" spans="1:148" ht="13" x14ac:dyDescent="0.3">
      <c r="A49" s="125">
        <v>41</v>
      </c>
      <c r="B49" s="407">
        <f>'WORK SHEET'!B59</f>
        <v>0</v>
      </c>
      <c r="C49" s="242"/>
      <c r="D49" s="242"/>
      <c r="E49" s="242"/>
      <c r="F49" s="242"/>
      <c r="G49" s="408"/>
      <c r="H49" s="126" t="e">
        <f>'WORK SHEET'!H59</f>
        <v>#DIV/0!</v>
      </c>
      <c r="I49" s="127">
        <f>VLOOKUP($M$3,HG8:HH49,2,FALSE)</f>
        <v>0</v>
      </c>
      <c r="J49" s="127">
        <f>VLOOKUP($M$3,HI8:HJ49,2,FALSE)</f>
        <v>0</v>
      </c>
      <c r="K49" s="128">
        <f t="shared" si="1"/>
        <v>0</v>
      </c>
      <c r="AM49" s="124"/>
      <c r="AN49" s="124"/>
      <c r="AO49" s="124"/>
      <c r="AP49" s="124"/>
      <c r="AQ49" s="124"/>
      <c r="AR49" s="124"/>
      <c r="AT49" s="124"/>
      <c r="AU49" s="124"/>
      <c r="AV49" s="124"/>
      <c r="AW49" s="124"/>
      <c r="AY49" s="124"/>
      <c r="AZ49" s="124"/>
      <c r="BA49" s="124"/>
      <c r="BB49" s="124"/>
      <c r="BD49" s="124"/>
      <c r="BE49" s="124"/>
      <c r="BF49" s="124"/>
      <c r="BG49" s="124"/>
      <c r="BI49" s="124"/>
      <c r="BJ49" s="124"/>
      <c r="BK49" s="124"/>
      <c r="BL49" s="124"/>
      <c r="BN49" s="124"/>
      <c r="BO49" s="124"/>
      <c r="BP49" s="124"/>
      <c r="BQ49" s="124"/>
      <c r="BS49" s="124"/>
      <c r="BT49" s="124"/>
      <c r="BU49" s="124"/>
      <c r="BV49" s="124"/>
    </row>
    <row r="50" spans="1:148" ht="13" x14ac:dyDescent="0.25">
      <c r="A50" s="130"/>
      <c r="B50" s="433" t="s">
        <v>219</v>
      </c>
      <c r="C50" s="434"/>
      <c r="D50" s="434"/>
      <c r="E50" s="434"/>
      <c r="F50" s="434"/>
      <c r="G50" s="435"/>
      <c r="H50" s="131" t="e">
        <f>SUM(H9:H49)</f>
        <v>#DIV/0!</v>
      </c>
      <c r="I50" s="131">
        <f>SUM(I9:I49)</f>
        <v>0</v>
      </c>
      <c r="J50" s="131">
        <f>SUM(J9:J49)</f>
        <v>0</v>
      </c>
      <c r="K50" s="131">
        <f>SUM(K9:K49)</f>
        <v>0</v>
      </c>
      <c r="AN50" s="124"/>
      <c r="AO50" s="124"/>
      <c r="AP50" s="124"/>
      <c r="AQ50" s="124"/>
      <c r="AR50" s="124"/>
      <c r="AT50" s="124"/>
      <c r="AU50" s="124"/>
      <c r="AV50" s="124"/>
      <c r="AW50" s="124"/>
      <c r="AY50" s="124"/>
      <c r="AZ50" s="124"/>
      <c r="BA50" s="124"/>
      <c r="BB50" s="124"/>
      <c r="BD50" s="124"/>
      <c r="BE50" s="124"/>
      <c r="BF50" s="124"/>
      <c r="BG50" s="124"/>
      <c r="BI50" s="124"/>
      <c r="BJ50" s="124"/>
      <c r="BK50" s="124"/>
      <c r="BL50" s="124"/>
      <c r="BN50" s="124"/>
      <c r="BO50" s="124"/>
      <c r="BP50" s="124"/>
      <c r="BQ50" s="124"/>
      <c r="BS50" s="124"/>
      <c r="BT50" s="124"/>
      <c r="BU50" s="124"/>
      <c r="BV50" s="124"/>
      <c r="DI50" s="124"/>
      <c r="DJ50" s="124"/>
      <c r="DL50" s="124"/>
      <c r="DM50" s="124"/>
      <c r="DN50" s="124"/>
      <c r="DO50" s="124"/>
      <c r="DQ50" s="124"/>
      <c r="DR50" s="124"/>
      <c r="DS50" s="124"/>
      <c r="DT50" s="124"/>
      <c r="DV50" s="124"/>
      <c r="DW50" s="124"/>
      <c r="DX50" s="124"/>
      <c r="DY50" s="124"/>
      <c r="EA50" s="124"/>
      <c r="EB50" s="124"/>
      <c r="EC50" s="124"/>
      <c r="ED50" s="124"/>
      <c r="EF50" s="124"/>
      <c r="EG50" s="124"/>
      <c r="EH50" s="124"/>
      <c r="EI50" s="124"/>
      <c r="EK50" s="124"/>
      <c r="EL50" s="124"/>
      <c r="EM50" s="124"/>
      <c r="EN50" s="124"/>
      <c r="EP50" s="124"/>
      <c r="EQ50" s="124"/>
      <c r="ER50" s="124"/>
    </row>
    <row r="51" spans="1:148" x14ac:dyDescent="0.25">
      <c r="A51" s="132" t="s">
        <v>220</v>
      </c>
      <c r="B51" s="133"/>
      <c r="C51" s="134"/>
      <c r="D51" s="134"/>
      <c r="E51" s="134"/>
      <c r="F51" s="134"/>
      <c r="G51" s="134"/>
      <c r="H51" s="134"/>
      <c r="I51" s="134"/>
      <c r="J51" s="134"/>
      <c r="K51" s="135"/>
      <c r="AN51" s="124"/>
      <c r="AO51" s="124"/>
      <c r="AP51" s="124"/>
      <c r="AQ51" s="124"/>
      <c r="AR51" s="124"/>
      <c r="AT51" s="124"/>
      <c r="AU51" s="124"/>
      <c r="AV51" s="124"/>
      <c r="AW51" s="124"/>
      <c r="AY51" s="124"/>
      <c r="AZ51" s="124"/>
      <c r="BA51" s="124"/>
      <c r="BB51" s="124"/>
      <c r="BD51" s="124"/>
      <c r="BE51" s="124"/>
      <c r="BF51" s="124"/>
      <c r="BG51" s="124"/>
      <c r="BI51" s="124"/>
      <c r="BJ51" s="124"/>
      <c r="BK51" s="124"/>
      <c r="BL51" s="124"/>
      <c r="BN51" s="124"/>
      <c r="BO51" s="124"/>
      <c r="BP51" s="124"/>
      <c r="BQ51" s="124"/>
      <c r="BS51" s="124"/>
      <c r="BT51" s="124"/>
      <c r="BU51" s="124"/>
      <c r="BV51" s="124"/>
    </row>
    <row r="52" spans="1:148" x14ac:dyDescent="0.25">
      <c r="A52" s="136"/>
      <c r="B52" s="203"/>
      <c r="C52" s="203"/>
      <c r="D52" s="203"/>
      <c r="E52" s="203"/>
      <c r="H52" s="137" t="s">
        <v>221</v>
      </c>
      <c r="I52" s="138">
        <v>0</v>
      </c>
      <c r="J52" s="203" t="s">
        <v>222</v>
      </c>
      <c r="K52" s="139">
        <f>K50</f>
        <v>0</v>
      </c>
      <c r="AN52" s="124"/>
      <c r="AO52" s="124"/>
      <c r="AP52" s="124"/>
      <c r="AQ52" s="124"/>
      <c r="AR52" s="124"/>
      <c r="AT52" s="124"/>
      <c r="AU52" s="124"/>
      <c r="AV52" s="124"/>
      <c r="AW52" s="124"/>
      <c r="AY52" s="124"/>
      <c r="AZ52" s="124"/>
      <c r="BA52" s="124"/>
      <c r="BB52" s="124"/>
      <c r="BD52" s="124"/>
      <c r="BE52" s="124"/>
      <c r="BF52" s="124"/>
      <c r="BG52" s="124"/>
      <c r="BI52" s="124"/>
      <c r="BJ52" s="124"/>
      <c r="BK52" s="124"/>
      <c r="BL52" s="124"/>
      <c r="BN52" s="124"/>
      <c r="BO52" s="124"/>
      <c r="BP52" s="124"/>
      <c r="BQ52" s="124"/>
      <c r="BS52" s="124"/>
      <c r="BT52" s="124"/>
      <c r="BU52" s="124"/>
      <c r="BV52" s="124"/>
    </row>
    <row r="53" spans="1:148" x14ac:dyDescent="0.25">
      <c r="A53" s="140"/>
      <c r="B53" s="141"/>
      <c r="C53" s="141"/>
      <c r="D53" s="141"/>
      <c r="E53" s="141"/>
      <c r="F53" s="141"/>
      <c r="G53" s="141"/>
      <c r="H53" s="141"/>
      <c r="I53" s="141"/>
      <c r="J53" s="141"/>
      <c r="K53" s="142"/>
      <c r="AN53" s="124"/>
      <c r="AO53" s="124"/>
      <c r="AP53" s="124"/>
      <c r="AQ53" s="124"/>
      <c r="AR53" s="124"/>
      <c r="AT53" s="124"/>
      <c r="AU53" s="124"/>
      <c r="AV53" s="124"/>
      <c r="AW53" s="124"/>
      <c r="AY53" s="124"/>
      <c r="AZ53" s="124"/>
      <c r="BA53" s="124"/>
      <c r="BB53" s="124"/>
      <c r="BD53" s="124"/>
      <c r="BE53" s="124"/>
      <c r="BF53" s="124"/>
      <c r="BG53" s="124"/>
      <c r="BI53" s="124"/>
      <c r="BJ53" s="124"/>
      <c r="BK53" s="124"/>
      <c r="BL53" s="124"/>
      <c r="BN53" s="124"/>
      <c r="BO53" s="124"/>
      <c r="BP53" s="124"/>
      <c r="BQ53" s="124"/>
      <c r="BS53" s="124"/>
      <c r="BT53" s="124"/>
      <c r="BU53" s="124"/>
      <c r="BV53" s="124"/>
    </row>
    <row r="54" spans="1:148" x14ac:dyDescent="0.25">
      <c r="A54" s="143" t="s">
        <v>223</v>
      </c>
      <c r="B54" s="1"/>
      <c r="C54" s="1"/>
      <c r="D54" s="1"/>
      <c r="E54" s="1"/>
      <c r="F54" s="1"/>
      <c r="G54" s="1"/>
      <c r="H54" s="1"/>
      <c r="I54" s="1"/>
      <c r="J54" s="1"/>
      <c r="K54" s="144"/>
      <c r="AN54" s="124"/>
      <c r="AO54" s="124"/>
      <c r="AP54" s="124"/>
      <c r="AQ54" s="124"/>
      <c r="AR54" s="124"/>
      <c r="AT54" s="124"/>
      <c r="AU54" s="124"/>
      <c r="AV54" s="124"/>
      <c r="AW54" s="124"/>
      <c r="AY54" s="124"/>
      <c r="AZ54" s="124"/>
      <c r="BA54" s="124"/>
      <c r="BB54" s="124"/>
      <c r="BD54" s="124"/>
      <c r="BE54" s="124"/>
      <c r="BF54" s="124"/>
      <c r="BG54" s="124"/>
      <c r="BI54" s="124"/>
      <c r="BJ54" s="124"/>
      <c r="BK54" s="124"/>
      <c r="BL54" s="124"/>
      <c r="BN54" s="124"/>
      <c r="BO54" s="124"/>
      <c r="BP54" s="124"/>
      <c r="BQ54" s="124"/>
      <c r="BS54" s="124"/>
      <c r="BT54" s="124"/>
      <c r="BU54" s="124"/>
      <c r="BV54" s="124"/>
    </row>
    <row r="55" spans="1:148" x14ac:dyDescent="0.25">
      <c r="A55" s="145" t="s">
        <v>224</v>
      </c>
      <c r="B55" s="146"/>
      <c r="C55" s="146"/>
      <c r="D55" s="146"/>
      <c r="E55" s="146"/>
      <c r="F55" s="146"/>
      <c r="G55" s="146"/>
      <c r="H55" s="146"/>
      <c r="I55" s="146"/>
      <c r="J55" s="146"/>
      <c r="K55" s="147"/>
      <c r="AN55" s="124"/>
      <c r="AO55" s="124"/>
      <c r="AP55" s="124"/>
      <c r="AQ55" s="124"/>
      <c r="AR55" s="124"/>
      <c r="AT55" s="124"/>
      <c r="AU55" s="124"/>
      <c r="AV55" s="124"/>
      <c r="AW55" s="124"/>
      <c r="AY55" s="124"/>
      <c r="AZ55" s="124"/>
      <c r="BA55" s="124"/>
      <c r="BB55" s="124"/>
      <c r="BD55" s="124"/>
      <c r="BE55" s="124"/>
      <c r="BF55" s="124"/>
      <c r="BG55" s="124"/>
      <c r="BI55" s="124"/>
      <c r="BJ55" s="124"/>
      <c r="BK55" s="124"/>
      <c r="BL55" s="124"/>
      <c r="BN55" s="124"/>
      <c r="BO55" s="124"/>
      <c r="BP55" s="124"/>
      <c r="BQ55" s="124"/>
      <c r="BS55" s="124"/>
      <c r="BT55" s="124"/>
      <c r="BU55" s="124"/>
      <c r="BV55" s="124"/>
    </row>
    <row r="56" spans="1:148" x14ac:dyDescent="0.25">
      <c r="A56" s="148" t="s">
        <v>225</v>
      </c>
      <c r="B56" s="149"/>
      <c r="C56" s="149"/>
      <c r="D56" s="149"/>
      <c r="E56" s="149"/>
      <c r="F56" s="149"/>
      <c r="G56" s="149"/>
      <c r="H56" s="149"/>
      <c r="I56" s="149"/>
      <c r="J56" s="149"/>
      <c r="K56" s="150"/>
      <c r="AN56" s="124"/>
      <c r="AO56" s="124"/>
      <c r="AP56" s="124"/>
      <c r="AQ56" s="124"/>
      <c r="AR56" s="124"/>
      <c r="AT56" s="124"/>
      <c r="AU56" s="124"/>
      <c r="AV56" s="124"/>
      <c r="AW56" s="124"/>
      <c r="AY56" s="124"/>
      <c r="AZ56" s="124"/>
      <c r="BA56" s="124"/>
      <c r="BB56" s="124"/>
      <c r="BD56" s="124"/>
      <c r="BE56" s="124"/>
      <c r="BF56" s="124"/>
      <c r="BG56" s="124"/>
      <c r="BI56" s="124"/>
      <c r="BJ56" s="124"/>
      <c r="BK56" s="124"/>
      <c r="BL56" s="124"/>
      <c r="BN56" s="124"/>
      <c r="BO56" s="124"/>
      <c r="BP56" s="124"/>
      <c r="BQ56" s="124"/>
      <c r="BS56" s="124"/>
      <c r="BT56" s="124"/>
      <c r="BU56" s="124"/>
      <c r="BV56" s="124"/>
    </row>
    <row r="57" spans="1:148" x14ac:dyDescent="0.25">
      <c r="A57" s="151" t="s">
        <v>226</v>
      </c>
      <c r="B57" s="152"/>
      <c r="C57" s="152"/>
      <c r="D57" s="152"/>
      <c r="E57" s="152"/>
      <c r="F57" s="152"/>
      <c r="G57" s="152"/>
      <c r="H57" s="152"/>
      <c r="I57" s="152"/>
      <c r="J57" s="152"/>
      <c r="K57" s="153"/>
      <c r="BI57" s="124"/>
      <c r="BN57" s="124"/>
      <c r="BS57" s="124"/>
    </row>
    <row r="58" spans="1:148" x14ac:dyDescent="0.25">
      <c r="A58" s="148" t="s">
        <v>227</v>
      </c>
      <c r="B58" s="149"/>
      <c r="C58" s="149"/>
      <c r="D58" s="149"/>
      <c r="E58" s="149"/>
      <c r="F58" s="149"/>
      <c r="G58" s="149"/>
      <c r="H58" s="149"/>
      <c r="I58" s="149"/>
      <c r="J58" s="149"/>
      <c r="K58" s="150"/>
    </row>
    <row r="59" spans="1:148" x14ac:dyDescent="0.25">
      <c r="A59" s="145"/>
      <c r="B59" s="146"/>
      <c r="C59" s="146"/>
      <c r="D59" s="146"/>
      <c r="E59" s="146" t="s">
        <v>228</v>
      </c>
      <c r="F59" s="146"/>
      <c r="G59" s="146"/>
      <c r="H59" s="154"/>
      <c r="I59" s="146"/>
      <c r="J59" s="146"/>
      <c r="K59" s="147"/>
      <c r="AM59" s="124"/>
      <c r="AN59" s="124"/>
      <c r="AO59" s="124"/>
      <c r="AP59" s="124"/>
      <c r="AQ59" s="124"/>
      <c r="AR59" s="124"/>
      <c r="AT59" s="124"/>
      <c r="AU59" s="124"/>
      <c r="AV59" s="124"/>
      <c r="AW59" s="124"/>
      <c r="AY59" s="124"/>
      <c r="AZ59" s="124"/>
      <c r="BA59" s="124"/>
      <c r="BB59" s="124"/>
      <c r="BD59" s="124"/>
      <c r="BE59" s="124"/>
      <c r="BF59" s="124"/>
      <c r="BG59" s="124"/>
      <c r="BJ59" s="124"/>
      <c r="BK59" s="124"/>
      <c r="BL59" s="124"/>
      <c r="BO59" s="124"/>
      <c r="BP59" s="124"/>
      <c r="BQ59" s="124"/>
      <c r="BT59" s="124"/>
      <c r="BU59" s="124"/>
      <c r="BV59" s="124"/>
    </row>
    <row r="60" spans="1:148" x14ac:dyDescent="0.25">
      <c r="A60" s="204" t="s">
        <v>229</v>
      </c>
      <c r="B60" s="155"/>
      <c r="C60" s="156"/>
      <c r="D60" s="155" t="s">
        <v>230</v>
      </c>
      <c r="E60" s="155"/>
      <c r="F60" s="157"/>
      <c r="G60" s="157"/>
      <c r="H60" s="158"/>
      <c r="I60" s="204" t="s">
        <v>231</v>
      </c>
      <c r="K60" s="144"/>
      <c r="AM60" s="124"/>
      <c r="AN60" s="124"/>
      <c r="AO60" s="124"/>
      <c r="AP60" s="124"/>
      <c r="AQ60" s="124"/>
      <c r="AR60" s="124"/>
      <c r="AT60" s="124"/>
      <c r="AU60" s="124"/>
      <c r="AV60" s="124"/>
      <c r="AW60" s="124"/>
      <c r="AY60" s="124"/>
      <c r="AZ60" s="124"/>
      <c r="BA60" s="124"/>
      <c r="BB60" s="124"/>
      <c r="BD60" s="124"/>
      <c r="BE60" s="124"/>
      <c r="BF60" s="124"/>
      <c r="BG60" s="124"/>
      <c r="BI60" s="124"/>
      <c r="BJ60" s="124"/>
      <c r="BK60" s="124"/>
      <c r="BL60" s="124"/>
      <c r="BN60" s="124"/>
      <c r="BO60" s="124"/>
      <c r="BP60" s="124"/>
      <c r="BQ60" s="124"/>
      <c r="BS60" s="124"/>
      <c r="BT60" s="124"/>
      <c r="BU60" s="124"/>
      <c r="BV60" s="124"/>
    </row>
    <row r="61" spans="1:148" x14ac:dyDescent="0.25">
      <c r="A61" s="428"/>
      <c r="B61" s="422"/>
      <c r="C61" s="429"/>
      <c r="D61" s="430"/>
      <c r="E61" s="317"/>
      <c r="F61" s="317"/>
      <c r="G61" s="317"/>
      <c r="H61" s="318"/>
      <c r="I61" s="431"/>
      <c r="J61" s="422"/>
      <c r="K61" s="429"/>
      <c r="AM61" s="124"/>
      <c r="AN61" s="124"/>
      <c r="AO61" s="124"/>
      <c r="AP61" s="124"/>
      <c r="AQ61" s="124"/>
      <c r="AR61" s="124"/>
      <c r="AT61" s="124"/>
      <c r="AU61" s="124"/>
      <c r="AV61" s="124"/>
      <c r="AW61" s="124"/>
      <c r="AY61" s="124"/>
      <c r="AZ61" s="124"/>
      <c r="BA61" s="124"/>
      <c r="BB61" s="124"/>
      <c r="BD61" s="124"/>
      <c r="BE61" s="124"/>
      <c r="BF61" s="124"/>
      <c r="BG61" s="124"/>
      <c r="BI61" s="124"/>
      <c r="BJ61" s="124"/>
      <c r="BK61" s="124"/>
      <c r="BL61" s="124"/>
      <c r="BN61" s="124"/>
      <c r="BO61" s="124"/>
      <c r="BP61" s="124"/>
      <c r="BQ61" s="124"/>
      <c r="BS61" s="124"/>
      <c r="BT61" s="124"/>
      <c r="BU61" s="124"/>
      <c r="BV61" s="124"/>
    </row>
    <row r="62" spans="1:148" x14ac:dyDescent="0.25">
      <c r="A62" s="410"/>
      <c r="B62" s="292"/>
      <c r="C62" s="293"/>
      <c r="D62" s="426"/>
      <c r="E62" s="427"/>
      <c r="F62" s="427"/>
      <c r="G62" s="427"/>
      <c r="H62" s="282"/>
      <c r="I62" s="410"/>
      <c r="J62" s="292"/>
      <c r="K62" s="293"/>
      <c r="AM62" s="124"/>
      <c r="AN62" s="124"/>
      <c r="AO62" s="124"/>
      <c r="AP62" s="124"/>
      <c r="AQ62" s="124"/>
      <c r="AR62" s="124"/>
      <c r="AT62" s="124"/>
      <c r="AU62" s="124"/>
      <c r="AV62" s="124"/>
      <c r="AW62" s="124"/>
      <c r="AY62" s="124"/>
      <c r="AZ62" s="124"/>
      <c r="BA62" s="124"/>
      <c r="BB62" s="124"/>
      <c r="BD62" s="124"/>
      <c r="BE62" s="124"/>
      <c r="BF62" s="124"/>
      <c r="BG62" s="124"/>
      <c r="BI62" s="124"/>
      <c r="BJ62" s="124"/>
      <c r="BK62" s="124"/>
      <c r="BL62" s="124"/>
      <c r="BN62" s="124"/>
      <c r="BO62" s="124"/>
      <c r="BP62" s="124"/>
      <c r="BQ62" s="124"/>
      <c r="BS62" s="124"/>
      <c r="BT62" s="124"/>
      <c r="BU62" s="124"/>
      <c r="BV62" s="124"/>
    </row>
    <row r="63" spans="1:148" x14ac:dyDescent="0.25">
      <c r="A63" s="145"/>
      <c r="B63" s="146"/>
      <c r="C63" s="146"/>
      <c r="D63" s="146"/>
      <c r="E63" s="146" t="s">
        <v>232</v>
      </c>
      <c r="F63" s="146"/>
      <c r="G63" s="146"/>
      <c r="H63" s="154"/>
      <c r="I63" s="146"/>
      <c r="J63" s="146"/>
      <c r="K63" s="147"/>
      <c r="AM63" s="124"/>
      <c r="AN63" s="124"/>
      <c r="AO63" s="124"/>
      <c r="AP63" s="124"/>
      <c r="AQ63" s="124"/>
      <c r="AR63" s="124"/>
      <c r="AT63" s="124"/>
      <c r="AU63" s="124"/>
      <c r="AV63" s="124"/>
      <c r="AW63" s="124"/>
      <c r="AY63" s="124"/>
      <c r="AZ63" s="124"/>
      <c r="BA63" s="124"/>
      <c r="BB63" s="124"/>
      <c r="BD63" s="124"/>
      <c r="BE63" s="124"/>
      <c r="BF63" s="124"/>
      <c r="BG63" s="124"/>
      <c r="BI63" s="124"/>
      <c r="BJ63" s="124"/>
      <c r="BK63" s="124"/>
      <c r="BL63" s="124"/>
      <c r="BN63" s="124"/>
      <c r="BO63" s="124"/>
      <c r="BP63" s="124"/>
      <c r="BQ63" s="124"/>
      <c r="BS63" s="124"/>
      <c r="BT63" s="124"/>
      <c r="BU63" s="124"/>
      <c r="BV63" s="124"/>
    </row>
    <row r="64" spans="1:148" x14ac:dyDescent="0.25">
      <c r="A64" s="204" t="s">
        <v>229</v>
      </c>
      <c r="B64" s="155"/>
      <c r="C64" s="156"/>
      <c r="D64" s="155" t="s">
        <v>230</v>
      </c>
      <c r="E64" s="155"/>
      <c r="F64" s="157"/>
      <c r="G64" s="157"/>
      <c r="H64" s="158"/>
      <c r="I64" s="204" t="s">
        <v>231</v>
      </c>
      <c r="K64" s="144"/>
      <c r="AM64" s="124"/>
      <c r="AN64" s="124"/>
      <c r="AO64" s="124"/>
      <c r="AP64" s="124"/>
      <c r="AQ64" s="124"/>
      <c r="AR64" s="124"/>
      <c r="AT64" s="124"/>
      <c r="AU64" s="124"/>
      <c r="AV64" s="124"/>
      <c r="AW64" s="124"/>
      <c r="AY64" s="124"/>
      <c r="AZ64" s="124"/>
      <c r="BA64" s="124"/>
      <c r="BB64" s="124"/>
      <c r="BD64" s="124"/>
      <c r="BE64" s="124"/>
      <c r="BF64" s="124"/>
      <c r="BG64" s="124"/>
      <c r="BI64" s="124"/>
      <c r="BJ64" s="124"/>
      <c r="BK64" s="124"/>
      <c r="BL64" s="124"/>
      <c r="BN64" s="124"/>
      <c r="BO64" s="124"/>
      <c r="BP64" s="124"/>
      <c r="BQ64" s="124"/>
      <c r="BS64" s="124"/>
      <c r="BT64" s="124"/>
      <c r="BU64" s="124"/>
      <c r="BV64" s="124"/>
    </row>
    <row r="65" spans="1:74" x14ac:dyDescent="0.25">
      <c r="A65" s="432"/>
      <c r="B65" s="317"/>
      <c r="C65" s="318"/>
      <c r="D65" s="430"/>
      <c r="E65" s="317"/>
      <c r="F65" s="317"/>
      <c r="G65" s="317"/>
      <c r="H65" s="318"/>
      <c r="I65" s="425"/>
      <c r="J65" s="317"/>
      <c r="K65" s="318"/>
      <c r="AM65" s="124"/>
      <c r="AN65" s="124"/>
      <c r="AO65" s="124"/>
      <c r="AP65" s="124"/>
      <c r="AQ65" s="124"/>
      <c r="AR65" s="124"/>
      <c r="AT65" s="124"/>
      <c r="AU65" s="124"/>
      <c r="AV65" s="124"/>
      <c r="AW65" s="124"/>
      <c r="AY65" s="124"/>
      <c r="AZ65" s="124"/>
      <c r="BA65" s="124"/>
      <c r="BB65" s="124"/>
      <c r="BD65" s="124"/>
      <c r="BE65" s="124"/>
      <c r="BF65" s="124"/>
      <c r="BG65" s="124"/>
      <c r="BI65" s="124"/>
      <c r="BJ65" s="124"/>
      <c r="BK65" s="124"/>
      <c r="BL65" s="124"/>
      <c r="BN65" s="124"/>
      <c r="BO65" s="124"/>
      <c r="BP65" s="124"/>
      <c r="BQ65" s="124"/>
      <c r="BS65" s="124"/>
      <c r="BT65" s="124"/>
      <c r="BU65" s="124"/>
      <c r="BV65" s="124"/>
    </row>
    <row r="66" spans="1:74" x14ac:dyDescent="0.25">
      <c r="A66" s="426"/>
      <c r="B66" s="427"/>
      <c r="C66" s="282"/>
      <c r="D66" s="426"/>
      <c r="E66" s="427"/>
      <c r="F66" s="427"/>
      <c r="G66" s="427"/>
      <c r="H66" s="282"/>
      <c r="I66" s="426"/>
      <c r="J66" s="427"/>
      <c r="K66" s="282"/>
      <c r="AM66" s="124"/>
      <c r="AN66" s="124"/>
      <c r="AO66" s="124"/>
      <c r="AP66" s="124"/>
      <c r="AQ66" s="124"/>
      <c r="AR66" s="124"/>
      <c r="AT66" s="124"/>
      <c r="AU66" s="124"/>
      <c r="AV66" s="124"/>
      <c r="AW66" s="124"/>
      <c r="AY66" s="124"/>
      <c r="AZ66" s="124"/>
      <c r="BA66" s="124"/>
      <c r="BB66" s="124"/>
      <c r="BD66" s="124"/>
      <c r="BE66" s="124"/>
      <c r="BF66" s="124"/>
      <c r="BG66" s="124"/>
      <c r="BI66" s="124"/>
      <c r="BJ66" s="124"/>
      <c r="BK66" s="124"/>
      <c r="BL66" s="124"/>
      <c r="BN66" s="124"/>
      <c r="BO66" s="124"/>
      <c r="BP66" s="124"/>
      <c r="BQ66" s="124"/>
      <c r="BS66" s="124"/>
      <c r="BT66" s="124"/>
      <c r="BU66" s="124"/>
      <c r="BV66" s="124"/>
    </row>
    <row r="67" spans="1:74" x14ac:dyDescent="0.25">
      <c r="A67" s="159" t="s">
        <v>233</v>
      </c>
      <c r="B67" s="160"/>
      <c r="C67" s="160"/>
      <c r="D67" s="160"/>
      <c r="E67" s="160"/>
      <c r="F67" s="160"/>
      <c r="G67" s="160"/>
      <c r="H67" s="160"/>
      <c r="I67" s="160"/>
      <c r="J67" s="160"/>
      <c r="K67" s="161"/>
      <c r="AM67" s="124"/>
      <c r="AN67" s="124"/>
      <c r="AO67" s="124"/>
      <c r="AP67" s="124"/>
      <c r="AQ67" s="124"/>
      <c r="AR67" s="124"/>
      <c r="AT67" s="124"/>
      <c r="AU67" s="124"/>
      <c r="AV67" s="124"/>
      <c r="AW67" s="124"/>
      <c r="AY67" s="124"/>
      <c r="AZ67" s="124"/>
      <c r="BA67" s="124"/>
      <c r="BB67" s="124"/>
      <c r="BD67" s="124"/>
      <c r="BE67" s="124"/>
      <c r="BF67" s="124"/>
      <c r="BG67" s="124"/>
      <c r="BI67" s="124"/>
      <c r="BJ67" s="124"/>
      <c r="BK67" s="124"/>
      <c r="BL67" s="124"/>
      <c r="BN67" s="124"/>
      <c r="BO67" s="124"/>
      <c r="BP67" s="124"/>
      <c r="BQ67" s="124"/>
      <c r="BS67" s="124"/>
      <c r="BT67" s="124"/>
      <c r="BU67" s="124"/>
      <c r="BV67" s="124"/>
    </row>
    <row r="68" spans="1:74" x14ac:dyDescent="0.25">
      <c r="A68" s="204" t="s">
        <v>229</v>
      </c>
      <c r="B68" s="155"/>
      <c r="C68" s="156"/>
      <c r="D68" s="155" t="s">
        <v>230</v>
      </c>
      <c r="E68" s="155"/>
      <c r="F68" s="157"/>
      <c r="G68" s="157"/>
      <c r="H68" s="158"/>
      <c r="I68" s="204" t="s">
        <v>231</v>
      </c>
      <c r="K68" s="144"/>
      <c r="AM68" s="124"/>
      <c r="AN68" s="124"/>
      <c r="AO68" s="124"/>
      <c r="AP68" s="124"/>
      <c r="AQ68" s="124"/>
      <c r="AR68" s="124"/>
      <c r="AT68" s="124"/>
      <c r="AU68" s="124"/>
      <c r="AV68" s="124"/>
      <c r="AW68" s="124"/>
      <c r="AY68" s="124"/>
      <c r="AZ68" s="124"/>
      <c r="BA68" s="124"/>
      <c r="BB68" s="124"/>
      <c r="BD68" s="124"/>
      <c r="BE68" s="124"/>
      <c r="BF68" s="124"/>
      <c r="BG68" s="124"/>
      <c r="BI68" s="124"/>
      <c r="BJ68" s="124"/>
      <c r="BK68" s="124"/>
      <c r="BL68" s="124"/>
      <c r="BN68" s="124"/>
      <c r="BO68" s="124"/>
      <c r="BP68" s="124"/>
      <c r="BQ68" s="124"/>
      <c r="BS68" s="124"/>
      <c r="BT68" s="124"/>
      <c r="BU68" s="124"/>
      <c r="BV68" s="124"/>
    </row>
    <row r="69" spans="1:74" x14ac:dyDescent="0.25">
      <c r="A69" s="430"/>
      <c r="B69" s="317"/>
      <c r="C69" s="318"/>
      <c r="D69" s="430"/>
      <c r="E69" s="317"/>
      <c r="F69" s="317"/>
      <c r="G69" s="317"/>
      <c r="H69" s="318"/>
      <c r="I69" s="425"/>
      <c r="J69" s="317"/>
      <c r="K69" s="318"/>
      <c r="BI69" s="124"/>
      <c r="BN69" s="124"/>
      <c r="BS69" s="124"/>
    </row>
    <row r="70" spans="1:74" x14ac:dyDescent="0.25">
      <c r="A70" s="426"/>
      <c r="B70" s="427"/>
      <c r="C70" s="282"/>
      <c r="D70" s="426"/>
      <c r="E70" s="427"/>
      <c r="F70" s="427"/>
      <c r="G70" s="427"/>
      <c r="H70" s="282"/>
      <c r="I70" s="426"/>
      <c r="J70" s="427"/>
      <c r="K70" s="282"/>
    </row>
  </sheetData>
  <sheetProtection password="C9F3" sheet="1" objects="1" scenarios="1"/>
  <mergeCells count="145">
    <mergeCell ref="EJ7:EK7"/>
    <mergeCell ref="EL7:EM7"/>
    <mergeCell ref="EO7:EP7"/>
    <mergeCell ref="EQ7:ER7"/>
    <mergeCell ref="DW7:DX7"/>
    <mergeCell ref="DZ7:EA7"/>
    <mergeCell ref="EB7:EC7"/>
    <mergeCell ref="EE7:EF7"/>
    <mergeCell ref="EG7:EH7"/>
    <mergeCell ref="DK7:DL7"/>
    <mergeCell ref="DM7:DN7"/>
    <mergeCell ref="DP7:DQ7"/>
    <mergeCell ref="DR7:DS7"/>
    <mergeCell ref="DU7:DV7"/>
    <mergeCell ref="CX7:CY7"/>
    <mergeCell ref="DA7:DB7"/>
    <mergeCell ref="DC7:DD7"/>
    <mergeCell ref="DF7:DG7"/>
    <mergeCell ref="DH7:DI7"/>
    <mergeCell ref="CL7:CM7"/>
    <mergeCell ref="CN7:CO7"/>
    <mergeCell ref="CQ7:CR7"/>
    <mergeCell ref="CS7:CT7"/>
    <mergeCell ref="CV7:CW7"/>
    <mergeCell ref="BY7:BZ7"/>
    <mergeCell ref="CB7:CC7"/>
    <mergeCell ref="CD7:CE7"/>
    <mergeCell ref="CG7:CH7"/>
    <mergeCell ref="CI7:CJ7"/>
    <mergeCell ref="BM7:BN7"/>
    <mergeCell ref="BO7:BP7"/>
    <mergeCell ref="BR7:BS7"/>
    <mergeCell ref="BT7:BU7"/>
    <mergeCell ref="BW7:BX7"/>
    <mergeCell ref="AZ7:BA7"/>
    <mergeCell ref="BC7:BD7"/>
    <mergeCell ref="BE7:BF7"/>
    <mergeCell ref="BH7:BI7"/>
    <mergeCell ref="BJ7:BK7"/>
    <mergeCell ref="AN7:AO7"/>
    <mergeCell ref="AP7:AQ7"/>
    <mergeCell ref="AS7:AT7"/>
    <mergeCell ref="AU7:AV7"/>
    <mergeCell ref="AX7:AY7"/>
    <mergeCell ref="AA7:AB7"/>
    <mergeCell ref="AD7:AE7"/>
    <mergeCell ref="AF7:AG7"/>
    <mergeCell ref="AI7:AJ7"/>
    <mergeCell ref="AK7:AL7"/>
    <mergeCell ref="O7:P7"/>
    <mergeCell ref="Q7:R7"/>
    <mergeCell ref="T7:U7"/>
    <mergeCell ref="V7:W7"/>
    <mergeCell ref="Y7:Z7"/>
    <mergeCell ref="B42:G42"/>
    <mergeCell ref="B40:G40"/>
    <mergeCell ref="B50:G50"/>
    <mergeCell ref="B44:G44"/>
    <mergeCell ref="B45:G45"/>
    <mergeCell ref="B46:G46"/>
    <mergeCell ref="B48:G48"/>
    <mergeCell ref="B49:G49"/>
    <mergeCell ref="B47:G47"/>
    <mergeCell ref="B33:G33"/>
    <mergeCell ref="B30:G30"/>
    <mergeCell ref="B31:G31"/>
    <mergeCell ref="B43:G43"/>
    <mergeCell ref="B39:G39"/>
    <mergeCell ref="B41:G41"/>
    <mergeCell ref="B38:G38"/>
    <mergeCell ref="B34:G34"/>
    <mergeCell ref="B35:G35"/>
    <mergeCell ref="B36:G36"/>
    <mergeCell ref="I69:K70"/>
    <mergeCell ref="A61:C62"/>
    <mergeCell ref="D61:H62"/>
    <mergeCell ref="I61:K62"/>
    <mergeCell ref="A65:C66"/>
    <mergeCell ref="I65:K66"/>
    <mergeCell ref="A69:C70"/>
    <mergeCell ref="D69:H70"/>
    <mergeCell ref="D65:H66"/>
    <mergeCell ref="B37:G37"/>
    <mergeCell ref="B15:G15"/>
    <mergeCell ref="B19:G19"/>
    <mergeCell ref="B20:G20"/>
    <mergeCell ref="B16:G16"/>
    <mergeCell ref="B32:G32"/>
    <mergeCell ref="B28:G28"/>
    <mergeCell ref="B23:G23"/>
    <mergeCell ref="B25:G25"/>
    <mergeCell ref="B26:G26"/>
    <mergeCell ref="B27:G27"/>
    <mergeCell ref="B29:G29"/>
    <mergeCell ref="B17:G17"/>
    <mergeCell ref="B21:G21"/>
    <mergeCell ref="B18:G18"/>
    <mergeCell ref="B22:G22"/>
    <mergeCell ref="B24:G24"/>
    <mergeCell ref="B10:G10"/>
    <mergeCell ref="B12:G12"/>
    <mergeCell ref="B13:G13"/>
    <mergeCell ref="B14:G14"/>
    <mergeCell ref="B11:G11"/>
    <mergeCell ref="B9:G9"/>
    <mergeCell ref="E6:F7"/>
    <mergeCell ref="H2:K2"/>
    <mergeCell ref="B5:C5"/>
    <mergeCell ref="E5:F5"/>
    <mergeCell ref="G5:I5"/>
    <mergeCell ref="J5:K5"/>
    <mergeCell ref="J6:K7"/>
    <mergeCell ref="G6:I7"/>
    <mergeCell ref="A4:E4"/>
    <mergeCell ref="A3:E3"/>
    <mergeCell ref="F3:K3"/>
    <mergeCell ref="F4:K4"/>
    <mergeCell ref="ET7:EU7"/>
    <mergeCell ref="EV7:EW7"/>
    <mergeCell ref="EY7:EZ7"/>
    <mergeCell ref="FA7:FB7"/>
    <mergeCell ref="FD7:FE7"/>
    <mergeCell ref="FF7:FG7"/>
    <mergeCell ref="FI7:FJ7"/>
    <mergeCell ref="FK7:FL7"/>
    <mergeCell ref="FN7:FO7"/>
    <mergeCell ref="FP7:FQ7"/>
    <mergeCell ref="FS7:FT7"/>
    <mergeCell ref="FU7:FV7"/>
    <mergeCell ref="FX7:FY7"/>
    <mergeCell ref="FZ7:GA7"/>
    <mergeCell ref="GC7:GD7"/>
    <mergeCell ref="GE7:GF7"/>
    <mergeCell ref="GH7:GI7"/>
    <mergeCell ref="GJ7:GK7"/>
    <mergeCell ref="HI7:HJ7"/>
    <mergeCell ref="GM7:GN7"/>
    <mergeCell ref="GO7:GP7"/>
    <mergeCell ref="GR7:GS7"/>
    <mergeCell ref="GT7:GU7"/>
    <mergeCell ref="GW7:GX7"/>
    <mergeCell ref="GY7:GZ7"/>
    <mergeCell ref="HB7:HC7"/>
    <mergeCell ref="HD7:HE7"/>
    <mergeCell ref="HG7:HH7"/>
  </mergeCells>
  <phoneticPr fontId="22" type="noConversion"/>
  <printOptions horizontalCentered="1"/>
  <pageMargins left="0.7" right="0.7" top="0.75" bottom="0.75" header="0.3" footer="0.3"/>
  <pageSetup scale="7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CFDocument" ma:contentTypeID="0x01010086A632357B11314DA95A55BBF09C9FC500A4E13E0592C5FA4BAC1DFB1D46CA9438" ma:contentTypeVersion="3" ma:contentTypeDescription="Create a new document." ma:contentTypeScope="" ma:versionID="abf281f3fdddfdb0210c0ba7ec90d465">
  <xsd:schema xmlns:xsd="http://www.w3.org/2001/XMLSchema" xmlns:xs="http://www.w3.org/2001/XMLSchema" xmlns:p="http://schemas.microsoft.com/office/2006/metadata/properties" xmlns:ns1="http://schemas.microsoft.com/sharepoint/v3" xmlns:ns2="ff51ef05-392e-4dfc-ac47-4d3b6fab66d1" targetNamespace="http://schemas.microsoft.com/office/2006/metadata/properties" ma:root="true" ma:fieldsID="f9ca04262ee3d3f8bb0b34886c24b979" ns1:_="" ns2:_="">
    <xsd:import namespace="http://schemas.microsoft.com/sharepoint/v3"/>
    <xsd:import namespace="ff51ef05-392e-4dfc-ac47-4d3b6fab66d1"/>
    <xsd:element name="properties">
      <xsd:complexType>
        <xsd:sequence>
          <xsd:element name="documentManagement">
            <xsd:complexType>
              <xsd:all>
                <xsd:element ref="ns2:ECFActionID" minOccurs="0"/>
                <xsd:element ref="ns2:ECFActionParentID" minOccurs="0"/>
                <xsd:element ref="ns2:ECFActionName" minOccurs="0"/>
                <xsd:element ref="ns2:ECFActionNumber" minOccurs="0"/>
                <xsd:element ref="ns2:ECFActionDescription" minOccurs="0"/>
                <xsd:element ref="ns2:ECFActionCreateDate" minOccurs="0"/>
                <xsd:element ref="ns2:ECFActionOfficeID" minOccurs="0"/>
                <xsd:element ref="ns2:ECFActionPrimaryBuyer" minOccurs="0"/>
                <xsd:element ref="ns2:ECFActionBuyers" minOccurs="0"/>
                <xsd:element ref="ns2:ECFActionPrimaryCO" minOccurs="0"/>
                <xsd:element ref="ns2:ECFActionCOs" minOccurs="0"/>
                <xsd:element ref="ns2:ECFActionPrimaryCloseOutCO" minOccurs="0"/>
                <xsd:element ref="ns2:ECFActionPrimaryCloseOutBuyer" minOccurs="0"/>
                <xsd:element ref="ns2:ECFActionIsPartitioned" minOccurs="0"/>
                <xsd:element ref="ns2:ECFActionStatus" minOccurs="0"/>
                <xsd:element ref="ns2:ECFActionPurchaseReqNumbers" minOccurs="0"/>
                <xsd:element ref="ns2:ECFActionSolicitationNumber" minOccurs="0"/>
                <xsd:element ref="ns2:ECFApplicationVersion" minOccurs="0"/>
                <xsd:element ref="ns2:ECFApplicationEnvironment" minOccurs="0"/>
                <xsd:element ref="ns1:_vti_ItemDeclaredRecord" minOccurs="0"/>
                <xsd:element ref="ns1:_vti_ItemHoldRecordStatus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27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28" nillable="true" ma:displayName="Hold and Record Status" ma:decimals="0" ma:hidden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51ef05-392e-4dfc-ac47-4d3b6fab66d1" elementFormDefault="qualified">
    <xsd:import namespace="http://schemas.microsoft.com/office/2006/documentManagement/types"/>
    <xsd:import namespace="http://schemas.microsoft.com/office/infopath/2007/PartnerControls"/>
    <xsd:element name="ECFActionID" ma:index="8" nillable="true" ma:displayName="Action ID" ma:decimals="0" ma:indexed="true" ma:internalName="ECFActionID">
      <xsd:simpleType>
        <xsd:restriction base="dms:Number"/>
      </xsd:simpleType>
    </xsd:element>
    <xsd:element name="ECFActionParentID" ma:index="9" nillable="true" ma:displayName="Parent Action ID" ma:decimals="0" ma:indexed="true" ma:internalName="ECFActionParentID">
      <xsd:simpleType>
        <xsd:restriction base="dms:Number"/>
      </xsd:simpleType>
    </xsd:element>
    <xsd:element name="ECFActionName" ma:index="10" nillable="true" ma:displayName="Action Name" ma:internalName="ECFActionName">
      <xsd:simpleType>
        <xsd:restriction base="dms:Text"/>
      </xsd:simpleType>
    </xsd:element>
    <xsd:element name="ECFActionNumber" ma:index="11" nillable="true" ma:displayName="Action Number" ma:internalName="ECFActionNumber">
      <xsd:simpleType>
        <xsd:restriction base="dms:Text"/>
      </xsd:simpleType>
    </xsd:element>
    <xsd:element name="ECFActionDescription" ma:index="12" nillable="true" ma:displayName="Action Description" ma:internalName="ECFActionDescription">
      <xsd:simpleType>
        <xsd:restriction base="dms:Note">
          <xsd:maxLength value="255"/>
        </xsd:restriction>
      </xsd:simpleType>
    </xsd:element>
    <xsd:element name="ECFActionCreateDate" ma:index="13" nillable="true" ma:displayName="Action CreateDate" ma:format="DateTime" ma:internalName="ECFActionCreateDate">
      <xsd:simpleType>
        <xsd:restriction base="dms:DateTime"/>
      </xsd:simpleType>
    </xsd:element>
    <xsd:element name="ECFActionOfficeID" ma:index="14" nillable="true" ma:displayName="Action Administration Office" ma:decimals="0" ma:internalName="ECFActionOfficeID">
      <xsd:simpleType>
        <xsd:restriction base="dms:Number"/>
      </xsd:simpleType>
    </xsd:element>
    <xsd:element name="ECFActionPrimaryBuyer" ma:index="15" nillable="true" ma:displayName="Primary Buyer" ma:description="Primary Buyer" ma:SharePointGroup="0" ma:internalName="ECFActionPrimaryBuy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CFActionBuyers" ma:index="16" nillable="true" ma:displayName="Buyers" ma:description="Buyers" ma:SharePointGroup="0" ma:internalName="ECFActionBuy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CFActionPrimaryCO" ma:index="17" nillable="true" ma:displayName="Primary Contracting Officer" ma:description="Primary Contracting Officer" ma:SharePointGroup="0" ma:internalName="ECFActionPrimaryC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CFActionCOs" ma:index="18" nillable="true" ma:displayName="Contracting Officers" ma:description="Contracting Officers" ma:SharePointGroup="0" ma:internalName="ECFActionCO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CFActionPrimaryCloseOutCO" ma:index="19" nillable="true" ma:displayName="Primary Close-Out Contracting Officer" ma:description="Primary Close-Out Contracting Officer" ma:SharePointGroup="0" ma:internalName="ECFActionPrimaryCloseOutC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CFActionPrimaryCloseOutBuyer" ma:index="20" nillable="true" ma:displayName="Primary Close-Out Buyer" ma:description="Primary Close-Out Buyer" ma:SharePointGroup="0" ma:internalName="ECFActionPrimaryCloseOutBuy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CFActionIsPartitioned" ma:index="21" nillable="true" ma:displayName="Action Is Partitioned" ma:internalName="ECFActionIsPartitioned">
      <xsd:simpleType>
        <xsd:restriction base="dms:Boolean"/>
      </xsd:simpleType>
    </xsd:element>
    <xsd:element name="ECFActionStatus" ma:index="22" nillable="true" ma:displayName="Action Current Status" ma:description="Current Status of the Action" ma:internalName="ECFActionStatus">
      <xsd:simpleType>
        <xsd:restriction base="dms:Text"/>
      </xsd:simpleType>
    </xsd:element>
    <xsd:element name="ECFActionPurchaseReqNumbers" ma:index="23" nillable="true" ma:displayName="Purchase Requirement Numbers" ma:internalName="ECFActionPurchaseReqNumbers">
      <xsd:simpleType>
        <xsd:restriction base="dms:Text"/>
      </xsd:simpleType>
    </xsd:element>
    <xsd:element name="ECFActionSolicitationNumber" ma:index="24" nillable="true" ma:displayName="Solicitation Numbers" ma:internalName="ECFActionSolicitationNumber">
      <xsd:simpleType>
        <xsd:restriction base="dms:Text"/>
      </xsd:simpleType>
    </xsd:element>
    <xsd:element name="ECFApplicationVersion" ma:index="25" nillable="true" ma:displayName="Application Version" ma:default="5.0.0" ma:internalName="ECFApplicationVersion">
      <xsd:simpleType>
        <xsd:restriction base="dms:Text"/>
      </xsd:simpleType>
    </xsd:element>
    <xsd:element name="ECFApplicationEnvironment" ma:index="26" nillable="true" ma:displayName="Application Environment" ma:default="VanaQA" ma:internalName="ECFApplicationEnvironment">
      <xsd:simpleType>
        <xsd:restriction base="dms:Text"/>
      </xsd:simpleType>
    </xsd:element>
    <xsd:element name="_dlc_DocId" ma:index="2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3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1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ff51ef05-392e-4dfc-ac47-4d3b6fab66d1">ARW2NM6QTD2Q-507172429-81</_dlc_DocId>
    <_dlc_DocIdUrl xmlns="ff51ef05-392e-4dfc-ac47-4d3b6fab66d1">
      <Url>https://usaf.dps.mil/teams/ktfso13102/1260916/_layouts/15/DocIdRedir.aspx?ID=ARW2NM6QTD2Q-507172429-81</Url>
      <Description>ARW2NM6QTD2Q-507172429-81</Description>
    </_dlc_DocIdUrl>
    <ECFActionParentID xmlns="ff51ef05-392e-4dfc-ac47-4d3b6fab66d1" xsi:nil="true"/>
    <ECFActionOfficeID xmlns="ff51ef05-392e-4dfc-ac47-4d3b6fab66d1" xsi:nil="true"/>
    <ECFActionNumber xmlns="ff51ef05-392e-4dfc-ac47-4d3b6fab66d1" xsi:nil="true"/>
    <ECFActionID xmlns="ff51ef05-392e-4dfc-ac47-4d3b6fab66d1" xsi:nil="true"/>
    <ECFActionCreateDate xmlns="ff51ef05-392e-4dfc-ac47-4d3b6fab66d1" xsi:nil="true"/>
    <ECFActionDescription xmlns="ff51ef05-392e-4dfc-ac47-4d3b6fab66d1" xsi:nil="true"/>
    <ECFActionPrimaryCloseOutBuyer xmlns="ff51ef05-392e-4dfc-ac47-4d3b6fab66d1">
      <UserInfo>
        <DisplayName/>
        <AccountId xsi:nil="true"/>
        <AccountType/>
      </UserInfo>
    </ECFActionPrimaryCloseOutBuyer>
    <ECFActionPrimaryCO xmlns="ff51ef05-392e-4dfc-ac47-4d3b6fab66d1">
      <UserInfo>
        <DisplayName/>
        <AccountId xsi:nil="true"/>
        <AccountType/>
      </UserInfo>
    </ECFActionPrimaryCO>
    <ECFActionPurchaseReqNumbers xmlns="ff51ef05-392e-4dfc-ac47-4d3b6fab66d1" xsi:nil="true"/>
    <ECFActionName xmlns="ff51ef05-392e-4dfc-ac47-4d3b6fab66d1" xsi:nil="true"/>
    <ECFActionPrimaryBuyer xmlns="ff51ef05-392e-4dfc-ac47-4d3b6fab66d1">
      <UserInfo>
        <DisplayName/>
        <AccountId xsi:nil="true"/>
        <AccountType/>
      </UserInfo>
    </ECFActionPrimaryBuyer>
    <ECFActionIsPartitioned xmlns="ff51ef05-392e-4dfc-ac47-4d3b6fab66d1" xsi:nil="true"/>
    <ECFActionCOs xmlns="ff51ef05-392e-4dfc-ac47-4d3b6fab66d1">
      <UserInfo>
        <DisplayName/>
        <AccountId xsi:nil="true"/>
        <AccountType/>
      </UserInfo>
    </ECFActionCOs>
    <ECFApplicationEnvironment xmlns="ff51ef05-392e-4dfc-ac47-4d3b6fab66d1">VanaQA</ECFApplicationEnvironment>
    <ECFActionSolicitationNumber xmlns="ff51ef05-392e-4dfc-ac47-4d3b6fab66d1" xsi:nil="true"/>
    <ECFActionBuyers xmlns="ff51ef05-392e-4dfc-ac47-4d3b6fab66d1">
      <UserInfo>
        <DisplayName/>
        <AccountId xsi:nil="true"/>
        <AccountType/>
      </UserInfo>
    </ECFActionBuyers>
    <ECFActionStatus xmlns="ff51ef05-392e-4dfc-ac47-4d3b6fab66d1" xsi:nil="true"/>
    <ECFApplicationVersion xmlns="ff51ef05-392e-4dfc-ac47-4d3b6fab66d1">5.0.0</ECFApplicationVersion>
    <ECFActionPrimaryCloseOutCO xmlns="ff51ef05-392e-4dfc-ac47-4d3b6fab66d1">
      <UserInfo>
        <DisplayName/>
        <AccountId xsi:nil="true"/>
        <AccountType/>
      </UserInfo>
    </ECFActionPrimaryCloseOutCO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3D26D7-B508-40BD-B3E4-F11D4C0B25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f51ef05-392e-4dfc-ac47-4d3b6fab66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614A92B-7E25-4333-ABE1-F3F32D73847A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21967E0-5F82-4651-89DE-E42AE4BDDFF7}">
  <ds:schemaRefs>
    <ds:schemaRef ds:uri="http://purl.org/dc/dcmitype/"/>
    <ds:schemaRef ds:uri="http://schemas.microsoft.com/office/2006/metadata/properties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ff51ef05-392e-4dfc-ac47-4d3b6fab66d1"/>
    <ds:schemaRef ds:uri="http://schemas.microsoft.com/office/infopath/2007/PartnerControls"/>
    <ds:schemaRef ds:uri="http://schemas.openxmlformats.org/package/2006/metadata/core-properties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82521200-A826-4091-A754-F5F261983F0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bd84cd2-a803-4625-aaf7-424aaac7782e}" enabled="1" method="Standard" siteId="{8331b18d-2d87-48ef-a35f-ac8818ebf9b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WORK SHEET</vt:lpstr>
      <vt:lpstr>WORK SHEET (2)</vt:lpstr>
      <vt:lpstr>PROGRESS SCHEDULE</vt:lpstr>
      <vt:lpstr>PROGRESS REPORT</vt:lpstr>
      <vt:lpstr>PROGRESS CHART</vt:lpstr>
      <vt:lpstr>'PROGRESS REPORT'!Print_Area</vt:lpstr>
      <vt:lpstr>'WORK SHEET'!Print_Area</vt:lpstr>
    </vt:vector>
  </TitlesOfParts>
  <Manager/>
  <Company>MS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ARMBRUSTER, KURT C CIV USAF AETC 47 CONS/LGCB</dc:creator>
  <cp:keywords/>
  <dc:description>LGCB</dc:description>
  <cp:lastModifiedBy>CHEN, NAT SrA USAF AETC 47 CONS/PKA</cp:lastModifiedBy>
  <cp:revision/>
  <dcterms:created xsi:type="dcterms:W3CDTF">2015-07-23T12:13:35Z</dcterms:created>
  <dcterms:modified xsi:type="dcterms:W3CDTF">2026-08-18T18:20:03Z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0x01010086A632357B11314DA95A55BBF09C9FC500A4E13E0592C5FA4BAC1DFB1D46CA9438</vt:lpwstr>
  </property>
  <property fmtid="{D5CDD505-2E9C-101B-9397-08002B2CF9AE}" pid="3" name="MediaServiceImageTags">
    <vt:lpwstr/>
  </property>
  <property fmtid="{D5CDD505-2E9C-101B-9397-08002B2CF9AE}" pid="4" name="_dlc_DocIdItemGuid">
    <vt:lpwstr>b1617b7e-2bd2-418c-82d8-d44478c59ab6</vt:lpwstr>
  </property>
</Properties>
</file>