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&amp;C\Contracts\2026 Contracts\SSB-26-Q-0073 (Renewable Energy Credits)\I. Preaward\B - Solicitation\02 ReviewsApprovals\2. RFQ for Review\"/>
    </mc:Choice>
  </mc:AlternateContent>
  <xr:revisionPtr revIDLastSave="0" documentId="13_ncr:1_{20AC5087-C569-4518-8F2F-7925A9BE341B}" xr6:coauthVersionLast="47" xr6:coauthVersionMax="47" xr10:uidLastSave="{00000000-0000-0000-0000-000000000000}"/>
  <bookViews>
    <workbookView xWindow="-120" yWindow="-120" windowWidth="29040" windowHeight="15720" firstSheet="1" activeTab="5" xr2:uid="{9EBF5466-57C2-4F90-89A3-6E597F08499A}"/>
  </bookViews>
  <sheets>
    <sheet name="Summary" sheetId="5" r:id="rId1"/>
    <sheet name="Base Year- CLIN 0001" sheetId="1" r:id="rId2"/>
    <sheet name="Option Year 1 - CLIN 0101" sheetId="2" r:id="rId3"/>
    <sheet name="Option Year 2- CLIN 0201" sheetId="3" r:id="rId4"/>
    <sheet name="Option Year 3 - CLIN 0301" sheetId="4" r:id="rId5"/>
    <sheet name="Base Year 4 - CLIN 0401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6" i="5" l="1"/>
  <c r="I7" i="5" s="1"/>
  <c r="K7" i="5" s="1"/>
  <c r="I8" i="5" s="1"/>
  <c r="K8" i="5" s="1"/>
  <c r="I9" i="5" l="1"/>
  <c r="K9" i="5" s="1"/>
  <c r="I10" i="5" s="1"/>
  <c r="K10" i="5" s="1"/>
  <c r="G8" i="6" l="1"/>
  <c r="G9" i="6"/>
  <c r="G10" i="6"/>
  <c r="G11" i="6"/>
  <c r="G12" i="6"/>
  <c r="G13" i="6"/>
  <c r="G14" i="6"/>
  <c r="G15" i="6"/>
  <c r="G16" i="6"/>
  <c r="G17" i="6"/>
  <c r="E25" i="6"/>
  <c r="G23" i="6"/>
  <c r="G22" i="6"/>
  <c r="G21" i="6"/>
  <c r="G20" i="6"/>
  <c r="G19" i="6"/>
  <c r="G18" i="6"/>
  <c r="G25" i="6" l="1"/>
  <c r="B10" i="5" s="1"/>
  <c r="E25" i="4" l="1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E25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E25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8" i="1"/>
  <c r="E25" i="1"/>
  <c r="G25" i="1" l="1"/>
  <c r="B6" i="5" s="1"/>
  <c r="B12" i="5" s="1"/>
  <c r="G25" i="4"/>
  <c r="B9" i="5" s="1"/>
  <c r="G25" i="3"/>
  <c r="B8" i="5" s="1"/>
  <c r="G25" i="2"/>
  <c r="B7" i="5" s="1"/>
  <c r="B13" i="5" l="1"/>
  <c r="B14" i="5" s="1"/>
</calcChain>
</file>

<file path=xl/sharedStrings.xml><?xml version="1.0" encoding="utf-8"?>
<sst xmlns="http://schemas.openxmlformats.org/spreadsheetml/2006/main" count="317" uniqueCount="87">
  <si>
    <t>REC Amount</t>
  </si>
  <si>
    <t>Building</t>
  </si>
  <si>
    <t>PEPCO Service Address</t>
  </si>
  <si>
    <t>PEPCO Acct. #</t>
  </si>
  <si>
    <t xml:space="preserve"> (Mwh)</t>
  </si>
  <si>
    <t>BG Conservatory</t>
  </si>
  <si>
    <t>102 Independence Ave SW, Washington DC  20004</t>
  </si>
  <si>
    <t>5502 0801 597</t>
  </si>
  <si>
    <t>Cannon</t>
  </si>
  <si>
    <t>100 Independence Ave SE, Washington DC 20515</t>
  </si>
  <si>
    <t>5501 9514 342</t>
  </si>
  <si>
    <t>CP Headquarters</t>
  </si>
  <si>
    <t>119 D St NE, Washington DC  20510</t>
  </si>
  <si>
    <t>5501 6525 887</t>
  </si>
  <si>
    <t>Dirksen</t>
  </si>
  <si>
    <t>1st and Const Ave NE, Washington DC  20319</t>
  </si>
  <si>
    <t>5501 9517 188</t>
  </si>
  <si>
    <t>Thurgood Marshall FJB</t>
  </si>
  <si>
    <t xml:space="preserve">1 Columbus Circle NE, Washington DC  20002 </t>
  </si>
  <si>
    <t>5501 4733 848</t>
  </si>
  <si>
    <t>Ford</t>
  </si>
  <si>
    <t>3rd and D St SW, Washington DC  20515</t>
  </si>
  <si>
    <t>5501 9466 576</t>
  </si>
  <si>
    <t>Hart</t>
  </si>
  <si>
    <t xml:space="preserve">100 Constitution Ave NE, Washington DC  20002 </t>
  </si>
  <si>
    <t>5502 2161 917</t>
  </si>
  <si>
    <t>Adams</t>
  </si>
  <si>
    <t>100 2nd and Indep Ave SE, Washington DC  20002</t>
  </si>
  <si>
    <t>5501 9490 147</t>
  </si>
  <si>
    <t>Jefferson</t>
  </si>
  <si>
    <t>10 1st St SE, Washington DC  20515</t>
  </si>
  <si>
    <t>5501 9469 497</t>
  </si>
  <si>
    <t>Madison</t>
  </si>
  <si>
    <t>105 1st St SE, Washington DC 20002</t>
  </si>
  <si>
    <t>5501 4579 787</t>
  </si>
  <si>
    <t>Longworth</t>
  </si>
  <si>
    <t>5501 9493 182</t>
  </si>
  <si>
    <t>Rayburn</t>
  </si>
  <si>
    <t>100 C S Capitol St SE, Washington DC 20515</t>
  </si>
  <si>
    <t>5501 9448 301</t>
  </si>
  <si>
    <t>Russell</t>
  </si>
  <si>
    <t>100 Const and 1st St NE, Washington DC 20515</t>
  </si>
  <si>
    <t>5501 9467 681</t>
  </si>
  <si>
    <t>Supreme Court</t>
  </si>
  <si>
    <t>100 E Cap St and 1st St NE, Washington DC 20515</t>
  </si>
  <si>
    <t>5501 9468 507</t>
  </si>
  <si>
    <t>US Capitol/CVC</t>
  </si>
  <si>
    <t>100 1st and Penn Ave NW, Washington DC 20319</t>
  </si>
  <si>
    <t>5501 9517 881</t>
  </si>
  <si>
    <t>O'Neill</t>
  </si>
  <si>
    <t>3rd and D St SW, Washington DC 20024</t>
  </si>
  <si>
    <t>5001 0293 939</t>
  </si>
  <si>
    <t>Annual Total MWhs</t>
  </si>
  <si>
    <t>Cost/MWh</t>
  </si>
  <si>
    <t>Indivdual Cost</t>
  </si>
  <si>
    <t xml:space="preserve">     -</t>
  </si>
  <si>
    <t xml:space="preserve">Base Period Total: </t>
  </si>
  <si>
    <t>Base Period</t>
  </si>
  <si>
    <t>Pricing Sheet Sec - B</t>
  </si>
  <si>
    <t>Period of performance - Option Year 1:</t>
  </si>
  <si>
    <t>Period of performance - Option Year 2:</t>
  </si>
  <si>
    <t xml:space="preserve">Period of performance - Option Year 3 : </t>
  </si>
  <si>
    <t xml:space="preserve">All Options Total: </t>
  </si>
  <si>
    <t xml:space="preserve">Base &amp; Option Total: </t>
  </si>
  <si>
    <t>Prices are less Federal, State, and Local taxes.</t>
  </si>
  <si>
    <t>Name (Last, First, MI)</t>
  </si>
  <si>
    <t>DATE</t>
  </si>
  <si>
    <t xml:space="preserve"> </t>
  </si>
  <si>
    <t>SIGNATURE</t>
  </si>
  <si>
    <t>***NOTE**
THIS PAGE WILL BE PRINTED, SIGNED, SCANNED AND SUBMITTED   WITH ELECTRIONIC (EXEL) COPY OF PRICING SPREADSHEET</t>
  </si>
  <si>
    <t xml:space="preserve">Period of performance - Base Year :  </t>
  </si>
  <si>
    <t xml:space="preserve">Period of performance - Option Period 4 : </t>
  </si>
  <si>
    <t xml:space="preserve">ALL Option </t>
  </si>
  <si>
    <t>AOC Renewable Energy Certificates</t>
  </si>
  <si>
    <t>Period of Performance date</t>
  </si>
  <si>
    <t xml:space="preserve">J-2 - Volume 2 -Pricing Sheet -Sec B </t>
  </si>
  <si>
    <t>Request for Quote (RFQ) AOCSSB26Q0073</t>
  </si>
  <si>
    <t>Base Period   (CLIN 0001)</t>
  </si>
  <si>
    <t>Option Year 1 (CLIN 0101)</t>
  </si>
  <si>
    <t>Option Year 2 (CLIN 0201)</t>
  </si>
  <si>
    <t>Option Year 3 (CLIN 0301)</t>
  </si>
  <si>
    <t>Option Period 4  (CLIN 0401)</t>
  </si>
  <si>
    <t>Contract Line Item Number (CLIN) 0001 - Base Year - Renewable Engery Certificate (Credit) , Description : The October 1, 2025 – September 30, 2026 identifies the certificate’s period of performance timeframe, not the period of performance of the actual Contract Line Item Number (CLIN) itself</t>
  </si>
  <si>
    <t>Contract Line Item Number (CLIN) 0101 - Option Year 1- Renewable Engery Certificate (Credit) , Description : The October 1, 2026 – September 30, 2027 identifies the certificate’s period of performance timeframe, not the period of performance of the actual Contract Line Item Number (CLIN) itself</t>
  </si>
  <si>
    <t>Contract Line Item Number (CLIN) 0201 - Option Year 2- Renewable Engery Certificate (Credit) , Description : The October 1, 2027 – September 30, 2028 identifies the certificate’s period of performance timeframe, not the period of performance of the actual Contract Line Item Number (CLIN) itself</t>
  </si>
  <si>
    <t>Contract Line Item Number (CLIN) 0301 - Option Year 3- Renewable Engery Certificate (Credit) , Description : The October 1, 2028 – September 30, 2029 identifies the certificate’s period of performance timeframe, not the period of performance of the actual Contract Line Item Number (CLIN) itself</t>
  </si>
  <si>
    <t>Contract Line Item Number (CLIN) 0401 - Option Year 4- Renewable Engery Certificate (Credit) , Description : The October 1, 2029 – September 30, 2030 identifies the certificate’s period of performance timeframe, not the period of performance of the actual Contract Line Item Number (CLIN) itself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</si>
</sst>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3" fontId="0" fillId="0" borderId="0" xfId="0" applyNumberFormat="1"/>
    <xf numFmtId="0" fontId="7" fillId="0" borderId="0" xfId="3" applyFont="1"/>
    <xf numFmtId="0" fontId="6" fillId="0" borderId="0" xfId="3" applyFont="1"/>
    <xf numFmtId="0" fontId="6" fillId="2" borderId="0" xfId="3" applyFont="1" applyFill="1"/>
    <xf numFmtId="0" fontId="8" fillId="0" borderId="1" xfId="3" applyFont="1" applyBorder="1"/>
    <xf numFmtId="0" fontId="9" fillId="0" borderId="2" xfId="3" applyFont="1" applyBorder="1" applyAlignment="1">
      <alignment horizontal="left"/>
    </xf>
    <xf numFmtId="0" fontId="6" fillId="0" borderId="3" xfId="3" applyFont="1" applyBorder="1"/>
    <xf numFmtId="0" fontId="6" fillId="0" borderId="4" xfId="3" applyFont="1" applyBorder="1"/>
    <xf numFmtId="14" fontId="6" fillId="3" borderId="1" xfId="3" applyNumberFormat="1" applyFont="1" applyFill="1" applyBorder="1" applyAlignment="1">
      <alignment horizontal="center"/>
    </xf>
    <xf numFmtId="0" fontId="8" fillId="0" borderId="0" xfId="3" applyFont="1"/>
    <xf numFmtId="0" fontId="9" fillId="0" borderId="0" xfId="3" applyFont="1" applyAlignment="1">
      <alignment horizontal="left"/>
    </xf>
    <xf numFmtId="0" fontId="8" fillId="0" borderId="1" xfId="3" applyFont="1" applyBorder="1" applyAlignment="1">
      <alignment wrapText="1"/>
    </xf>
    <xf numFmtId="165" fontId="6" fillId="0" borderId="1" xfId="3" applyNumberFormat="1" applyFont="1" applyBorder="1"/>
    <xf numFmtId="165" fontId="6" fillId="0" borderId="0" xfId="3" applyNumberFormat="1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left" wrapText="1"/>
    </xf>
    <xf numFmtId="0" fontId="11" fillId="0" borderId="0" xfId="3" applyFont="1" applyAlignment="1">
      <alignment wrapText="1"/>
    </xf>
    <xf numFmtId="165" fontId="11" fillId="0" borderId="0" xfId="3" applyNumberFormat="1" applyFont="1" applyAlignment="1">
      <alignment wrapText="1"/>
    </xf>
    <xf numFmtId="0" fontId="12" fillId="0" borderId="0" xfId="0" applyFont="1" applyAlignment="1">
      <alignment horizontal="left" vertical="top"/>
    </xf>
    <xf numFmtId="0" fontId="11" fillId="0" borderId="0" xfId="3" applyFont="1" applyAlignment="1">
      <alignment vertical="top" wrapText="1"/>
    </xf>
    <xf numFmtId="0" fontId="13" fillId="0" borderId="0" xfId="3" applyFont="1" applyAlignment="1">
      <alignment horizontal="center"/>
    </xf>
    <xf numFmtId="0" fontId="14" fillId="0" borderId="0" xfId="3" applyFont="1" applyAlignment="1">
      <alignment horizontal="left" vertical="top"/>
    </xf>
    <xf numFmtId="164" fontId="10" fillId="0" borderId="0" xfId="0" applyNumberFormat="1" applyFont="1" applyAlignment="1">
      <alignment horizontal="left"/>
    </xf>
    <xf numFmtId="164" fontId="10" fillId="0" borderId="0" xfId="0" applyNumberFormat="1" applyFont="1"/>
    <xf numFmtId="0" fontId="10" fillId="0" borderId="0" xfId="0" applyFont="1"/>
    <xf numFmtId="0" fontId="7" fillId="0" borderId="6" xfId="3" applyFont="1" applyBorder="1"/>
    <xf numFmtId="0" fontId="7" fillId="0" borderId="7" xfId="3" applyFont="1" applyBorder="1"/>
    <xf numFmtId="0" fontId="8" fillId="0" borderId="5" xfId="3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3" fontId="0" fillId="0" borderId="1" xfId="0" applyNumberFormat="1" applyBorder="1"/>
    <xf numFmtId="44" fontId="0" fillId="6" borderId="1" xfId="1" applyFont="1" applyFill="1" applyBorder="1" applyProtection="1">
      <protection locked="0"/>
    </xf>
    <xf numFmtId="44" fontId="0" fillId="0" borderId="1" xfId="1" applyFont="1" applyBorder="1"/>
    <xf numFmtId="0" fontId="0" fillId="0" borderId="1" xfId="0" applyBorder="1"/>
    <xf numFmtId="44" fontId="0" fillId="5" borderId="1" xfId="0" applyNumberFormat="1" applyFill="1" applyBorder="1"/>
    <xf numFmtId="0" fontId="14" fillId="4" borderId="12" xfId="3" applyFont="1" applyFill="1" applyBorder="1" applyAlignment="1">
      <alignment horizontal="center" vertical="top" wrapText="1"/>
    </xf>
    <xf numFmtId="0" fontId="14" fillId="4" borderId="13" xfId="3" applyFont="1" applyFill="1" applyBorder="1" applyAlignment="1">
      <alignment horizontal="center" vertical="top" wrapText="1"/>
    </xf>
    <xf numFmtId="0" fontId="14" fillId="4" borderId="14" xfId="3" applyFont="1" applyFill="1" applyBorder="1" applyAlignment="1">
      <alignment horizontal="center" vertical="top" wrapText="1"/>
    </xf>
    <xf numFmtId="0" fontId="14" fillId="4" borderId="15" xfId="3" applyFont="1" applyFill="1" applyBorder="1" applyAlignment="1">
      <alignment horizontal="center" vertical="top" wrapText="1"/>
    </xf>
    <xf numFmtId="0" fontId="14" fillId="4" borderId="0" xfId="3" applyFont="1" applyFill="1" applyAlignment="1">
      <alignment horizontal="center" vertical="top" wrapText="1"/>
    </xf>
    <xf numFmtId="0" fontId="14" fillId="4" borderId="16" xfId="3" applyFont="1" applyFill="1" applyBorder="1" applyAlignment="1">
      <alignment horizontal="center" vertical="top" wrapText="1"/>
    </xf>
    <xf numFmtId="0" fontId="14" fillId="4" borderId="17" xfId="3" applyFont="1" applyFill="1" applyBorder="1" applyAlignment="1">
      <alignment horizontal="center" vertical="top" wrapText="1"/>
    </xf>
    <xf numFmtId="0" fontId="14" fillId="4" borderId="9" xfId="3" applyFont="1" applyFill="1" applyBorder="1" applyAlignment="1">
      <alignment horizontal="center" vertical="top" wrapText="1"/>
    </xf>
    <xf numFmtId="0" fontId="14" fillId="4" borderId="8" xfId="3" applyFont="1" applyFill="1" applyBorder="1" applyAlignment="1">
      <alignment horizontal="center" vertical="top" wrapText="1"/>
    </xf>
    <xf numFmtId="0" fontId="5" fillId="0" borderId="0" xfId="3" applyFont="1" applyAlignment="1">
      <alignment horizontal="center"/>
    </xf>
    <xf numFmtId="164" fontId="6" fillId="0" borderId="0" xfId="1" applyNumberFormat="1" applyFont="1" applyBorder="1" applyAlignment="1">
      <alignment horizontal="center" wrapText="1"/>
    </xf>
    <xf numFmtId="10" fontId="6" fillId="0" borderId="0" xfId="2" applyNumberFormat="1" applyFont="1" applyBorder="1" applyAlignment="1">
      <alignment horizontal="center" wrapText="1"/>
    </xf>
    <xf numFmtId="0" fontId="14" fillId="0" borderId="10" xfId="3" applyFont="1" applyBorder="1" applyAlignment="1">
      <alignment horizontal="center" vertical="top"/>
    </xf>
    <xf numFmtId="14" fontId="15" fillId="0" borderId="0" xfId="3" applyNumberFormat="1" applyFont="1" applyAlignment="1">
      <alignment horizontal="center" vertical="top"/>
    </xf>
    <xf numFmtId="0" fontId="14" fillId="0" borderId="11" xfId="3" applyFont="1" applyBorder="1" applyAlignment="1">
      <alignment horizontal="center" vertical="top"/>
    </xf>
    <xf numFmtId="0" fontId="6" fillId="0" borderId="0" xfId="3" applyFont="1" applyAlignment="1">
      <alignment horizontal="center"/>
    </xf>
    <xf numFmtId="0" fontId="8" fillId="0" borderId="5" xfId="3" applyFont="1" applyBorder="1" applyAlignment="1">
      <alignment vertical="center" wrapText="1"/>
    </xf>
    <xf numFmtId="0" fontId="8" fillId="0" borderId="6" xfId="3" applyFont="1" applyBorder="1" applyAlignment="1">
      <alignment vertical="center" wrapText="1"/>
    </xf>
    <xf numFmtId="0" fontId="8" fillId="0" borderId="7" xfId="3" applyFont="1" applyBorder="1" applyAlignment="1">
      <alignment vertical="center" wrapText="1"/>
    </xf>
    <xf numFmtId="0" fontId="8" fillId="0" borderId="5" xfId="3" applyFont="1" applyBorder="1" applyAlignment="1">
      <alignment horizontal="left" vertical="center" wrapText="1"/>
    </xf>
    <xf numFmtId="0" fontId="8" fillId="0" borderId="6" xfId="3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wrapText="1"/>
    </xf>
  </cellXfs>
  <cellStyles count="4">
    <cellStyle name="Currency" xfId="1" builtinId="4"/>
    <cellStyle name="Normal" xfId="0" builtinId="0"/>
    <cellStyle name="Normal 2" xfId="3" xr:uid="{7AA98105-C0EB-4647-9780-A332BC18039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146050</xdr:colOff>
      <xdr:row>6</xdr:row>
      <xdr:rowOff>25400</xdr:rowOff>
    </xdr:from>
    <xdr:to>
      <xdr:col>3</xdr:col>
      <xdr:colOff>3175</xdr:colOff>
      <xdr:row>6</xdr:row>
      <xdr:rowOff>184150</xdr:rowOff>
    </xdr:to>
    <xdr:sp macro="" textlink="">
      <xdr:nvSpPr>
        <xdr:cNvPr id="77" name="Left Arrow 45">
          <a:extLst>
            <a:ext uri="{FF2B5EF4-FFF2-40B4-BE49-F238E27FC236}">
              <a16:creationId xmlns:a16="http://schemas.microsoft.com/office/drawing/2014/main" id="{E0BC7A3C-3F9A-41BC-B911-B3A18BFEE6EC}"/>
            </a:ext>
          </a:extLst>
        </xdr:cNvPr>
        <xdr:cNvSpPr/>
      </xdr:nvSpPr>
      <xdr:spPr>
        <a:xfrm>
          <a:off x="4098925" y="16256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7</xdr:row>
      <xdr:rowOff>31750</xdr:rowOff>
    </xdr:from>
    <xdr:to>
      <xdr:col>3</xdr:col>
      <xdr:colOff>3175</xdr:colOff>
      <xdr:row>8</xdr:row>
      <xdr:rowOff>0</xdr:rowOff>
    </xdr:to>
    <xdr:sp macro="" textlink="">
      <xdr:nvSpPr>
        <xdr:cNvPr id="78" name="Left Arrow 46">
          <a:extLst>
            <a:ext uri="{FF2B5EF4-FFF2-40B4-BE49-F238E27FC236}">
              <a16:creationId xmlns:a16="http://schemas.microsoft.com/office/drawing/2014/main" id="{E8A00BA2-1A66-4D37-BD37-492E6F88C065}"/>
            </a:ext>
          </a:extLst>
        </xdr:cNvPr>
        <xdr:cNvSpPr/>
      </xdr:nvSpPr>
      <xdr:spPr>
        <a:xfrm>
          <a:off x="4098925" y="182245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8</xdr:row>
      <xdr:rowOff>31750</xdr:rowOff>
    </xdr:from>
    <xdr:to>
      <xdr:col>3</xdr:col>
      <xdr:colOff>3175</xdr:colOff>
      <xdr:row>9</xdr:row>
      <xdr:rowOff>0</xdr:rowOff>
    </xdr:to>
    <xdr:sp macro="" textlink="">
      <xdr:nvSpPr>
        <xdr:cNvPr id="79" name="Left Arrow 47">
          <a:extLst>
            <a:ext uri="{FF2B5EF4-FFF2-40B4-BE49-F238E27FC236}">
              <a16:creationId xmlns:a16="http://schemas.microsoft.com/office/drawing/2014/main" id="{3F686823-39D3-438F-8ECE-531A661DCC75}"/>
            </a:ext>
          </a:extLst>
        </xdr:cNvPr>
        <xdr:cNvSpPr/>
      </xdr:nvSpPr>
      <xdr:spPr>
        <a:xfrm>
          <a:off x="4098925" y="201295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7</xdr:row>
      <xdr:rowOff>25400</xdr:rowOff>
    </xdr:from>
    <xdr:to>
      <xdr:col>3</xdr:col>
      <xdr:colOff>3175</xdr:colOff>
      <xdr:row>7</xdr:row>
      <xdr:rowOff>184150</xdr:rowOff>
    </xdr:to>
    <xdr:sp macro="" textlink="">
      <xdr:nvSpPr>
        <xdr:cNvPr id="80" name="Left Arrow 48">
          <a:extLst>
            <a:ext uri="{FF2B5EF4-FFF2-40B4-BE49-F238E27FC236}">
              <a16:creationId xmlns:a16="http://schemas.microsoft.com/office/drawing/2014/main" id="{621DC07C-4C57-4A96-8DA5-13131A8116AC}"/>
            </a:ext>
          </a:extLst>
        </xdr:cNvPr>
        <xdr:cNvSpPr/>
      </xdr:nvSpPr>
      <xdr:spPr>
        <a:xfrm>
          <a:off x="4098925" y="18161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8</xdr:row>
      <xdr:rowOff>25400</xdr:rowOff>
    </xdr:from>
    <xdr:to>
      <xdr:col>3</xdr:col>
      <xdr:colOff>3175</xdr:colOff>
      <xdr:row>8</xdr:row>
      <xdr:rowOff>184150</xdr:rowOff>
    </xdr:to>
    <xdr:sp macro="" textlink="">
      <xdr:nvSpPr>
        <xdr:cNvPr id="81" name="Left Arrow 49">
          <a:extLst>
            <a:ext uri="{FF2B5EF4-FFF2-40B4-BE49-F238E27FC236}">
              <a16:creationId xmlns:a16="http://schemas.microsoft.com/office/drawing/2014/main" id="{69222312-6C36-40E4-B41C-6753334089C0}"/>
            </a:ext>
          </a:extLst>
        </xdr:cNvPr>
        <xdr:cNvSpPr/>
      </xdr:nvSpPr>
      <xdr:spPr>
        <a:xfrm>
          <a:off x="4098925" y="20066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7</xdr:row>
      <xdr:rowOff>25400</xdr:rowOff>
    </xdr:from>
    <xdr:to>
      <xdr:col>3</xdr:col>
      <xdr:colOff>3175</xdr:colOff>
      <xdr:row>7</xdr:row>
      <xdr:rowOff>184150</xdr:rowOff>
    </xdr:to>
    <xdr:sp macro="" textlink="">
      <xdr:nvSpPr>
        <xdr:cNvPr id="82" name="Left Arrow 51">
          <a:extLst>
            <a:ext uri="{FF2B5EF4-FFF2-40B4-BE49-F238E27FC236}">
              <a16:creationId xmlns:a16="http://schemas.microsoft.com/office/drawing/2014/main" id="{AD150373-BF77-4521-96F1-B01C13070CEC}"/>
            </a:ext>
          </a:extLst>
        </xdr:cNvPr>
        <xdr:cNvSpPr/>
      </xdr:nvSpPr>
      <xdr:spPr>
        <a:xfrm>
          <a:off x="4098925" y="18161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8</xdr:row>
      <xdr:rowOff>25400</xdr:rowOff>
    </xdr:from>
    <xdr:to>
      <xdr:col>3</xdr:col>
      <xdr:colOff>3175</xdr:colOff>
      <xdr:row>8</xdr:row>
      <xdr:rowOff>184150</xdr:rowOff>
    </xdr:to>
    <xdr:sp macro="" textlink="">
      <xdr:nvSpPr>
        <xdr:cNvPr id="83" name="Left Arrow 52">
          <a:extLst>
            <a:ext uri="{FF2B5EF4-FFF2-40B4-BE49-F238E27FC236}">
              <a16:creationId xmlns:a16="http://schemas.microsoft.com/office/drawing/2014/main" id="{563CC503-B9F7-468A-B958-A9129D4A5DF3}"/>
            </a:ext>
          </a:extLst>
        </xdr:cNvPr>
        <xdr:cNvSpPr/>
      </xdr:nvSpPr>
      <xdr:spPr>
        <a:xfrm>
          <a:off x="4098925" y="20066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154940</xdr:colOff>
      <xdr:row>5</xdr:row>
      <xdr:rowOff>21590</xdr:rowOff>
    </xdr:from>
    <xdr:to>
      <xdr:col>3</xdr:col>
      <xdr:colOff>10160</xdr:colOff>
      <xdr:row>5</xdr:row>
      <xdr:rowOff>180340</xdr:rowOff>
    </xdr:to>
    <xdr:sp macro="" textlink="">
      <xdr:nvSpPr>
        <xdr:cNvPr id="85" name="Left Arrow 55">
          <a:extLst>
            <a:ext uri="{FF2B5EF4-FFF2-40B4-BE49-F238E27FC236}">
              <a16:creationId xmlns:a16="http://schemas.microsoft.com/office/drawing/2014/main" id="{2D02869A-8063-4929-B677-A077228B8BE7}"/>
            </a:ext>
          </a:extLst>
        </xdr:cNvPr>
        <xdr:cNvSpPr/>
      </xdr:nvSpPr>
      <xdr:spPr>
        <a:xfrm>
          <a:off x="4107815" y="1240790"/>
          <a:ext cx="312420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114300</xdr:colOff>
      <xdr:row>11</xdr:row>
      <xdr:rowOff>219075</xdr:rowOff>
    </xdr:from>
    <xdr:to>
      <xdr:col>3</xdr:col>
      <xdr:colOff>1905</xdr:colOff>
      <xdr:row>11</xdr:row>
      <xdr:rowOff>371475</xdr:rowOff>
    </xdr:to>
    <xdr:sp macro="" textlink="">
      <xdr:nvSpPr>
        <xdr:cNvPr id="89" name="Left Arrow 59">
          <a:extLst>
            <a:ext uri="{FF2B5EF4-FFF2-40B4-BE49-F238E27FC236}">
              <a16:creationId xmlns:a16="http://schemas.microsoft.com/office/drawing/2014/main" id="{6DD9CDEC-84E2-4FA9-B4BF-20D33A073323}"/>
            </a:ext>
          </a:extLst>
        </xdr:cNvPr>
        <xdr:cNvSpPr/>
      </xdr:nvSpPr>
      <xdr:spPr>
        <a:xfrm>
          <a:off x="3086100" y="2867025"/>
          <a:ext cx="497205" cy="1524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7</xdr:row>
      <xdr:rowOff>25400</xdr:rowOff>
    </xdr:from>
    <xdr:to>
      <xdr:col>3</xdr:col>
      <xdr:colOff>3175</xdr:colOff>
      <xdr:row>7</xdr:row>
      <xdr:rowOff>184150</xdr:rowOff>
    </xdr:to>
    <xdr:sp macro="" textlink="">
      <xdr:nvSpPr>
        <xdr:cNvPr id="90" name="Left Arrow 45">
          <a:extLst>
            <a:ext uri="{FF2B5EF4-FFF2-40B4-BE49-F238E27FC236}">
              <a16:creationId xmlns:a16="http://schemas.microsoft.com/office/drawing/2014/main" id="{E7F92FDD-2107-415C-87AA-5961362AA969}"/>
            </a:ext>
          </a:extLst>
        </xdr:cNvPr>
        <xdr:cNvSpPr/>
      </xdr:nvSpPr>
      <xdr:spPr>
        <a:xfrm>
          <a:off x="4098925" y="18161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8</xdr:row>
      <xdr:rowOff>25400</xdr:rowOff>
    </xdr:from>
    <xdr:to>
      <xdr:col>3</xdr:col>
      <xdr:colOff>3175</xdr:colOff>
      <xdr:row>8</xdr:row>
      <xdr:rowOff>184150</xdr:rowOff>
    </xdr:to>
    <xdr:sp macro="" textlink="">
      <xdr:nvSpPr>
        <xdr:cNvPr id="91" name="Left Arrow 45">
          <a:extLst>
            <a:ext uri="{FF2B5EF4-FFF2-40B4-BE49-F238E27FC236}">
              <a16:creationId xmlns:a16="http://schemas.microsoft.com/office/drawing/2014/main" id="{C80BA215-75C5-4B78-A32B-EE617F241D1F}"/>
            </a:ext>
          </a:extLst>
        </xdr:cNvPr>
        <xdr:cNvSpPr/>
      </xdr:nvSpPr>
      <xdr:spPr>
        <a:xfrm>
          <a:off x="4098925" y="20066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9</xdr:row>
      <xdr:rowOff>25400</xdr:rowOff>
    </xdr:from>
    <xdr:to>
      <xdr:col>3</xdr:col>
      <xdr:colOff>1270</xdr:colOff>
      <xdr:row>9</xdr:row>
      <xdr:rowOff>184150</xdr:rowOff>
    </xdr:to>
    <xdr:sp macro="" textlink="">
      <xdr:nvSpPr>
        <xdr:cNvPr id="94" name="Left Arrow 54">
          <a:extLst>
            <a:ext uri="{FF2B5EF4-FFF2-40B4-BE49-F238E27FC236}">
              <a16:creationId xmlns:a16="http://schemas.microsoft.com/office/drawing/2014/main" id="{4248750D-9C1C-4CFB-AE38-0DB32A137249}"/>
            </a:ext>
          </a:extLst>
        </xdr:cNvPr>
        <xdr:cNvSpPr/>
      </xdr:nvSpPr>
      <xdr:spPr>
        <a:xfrm>
          <a:off x="4098925" y="2197100"/>
          <a:ext cx="312420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146050</xdr:colOff>
      <xdr:row>9</xdr:row>
      <xdr:rowOff>25400</xdr:rowOff>
    </xdr:from>
    <xdr:to>
      <xdr:col>3</xdr:col>
      <xdr:colOff>3175</xdr:colOff>
      <xdr:row>9</xdr:row>
      <xdr:rowOff>184150</xdr:rowOff>
    </xdr:to>
    <xdr:sp macro="" textlink="">
      <xdr:nvSpPr>
        <xdr:cNvPr id="95" name="Left Arrow 45">
          <a:extLst>
            <a:ext uri="{FF2B5EF4-FFF2-40B4-BE49-F238E27FC236}">
              <a16:creationId xmlns:a16="http://schemas.microsoft.com/office/drawing/2014/main" id="{38E427F6-7BC4-4ABF-91D7-EF393791DEF6}"/>
            </a:ext>
          </a:extLst>
        </xdr:cNvPr>
        <xdr:cNvSpPr/>
      </xdr:nvSpPr>
      <xdr:spPr>
        <a:xfrm>
          <a:off x="4098925" y="2197100"/>
          <a:ext cx="314325" cy="158750"/>
        </a:xfrm>
        <a:prstGeom prst="lef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95250</xdr:colOff>
      <xdr:row>12</xdr:row>
      <xdr:rowOff>180975</xdr:rowOff>
    </xdr:from>
    <xdr:to>
      <xdr:col>2</xdr:col>
      <xdr:colOff>592455</xdr:colOff>
      <xdr:row>12</xdr:row>
      <xdr:rowOff>333375</xdr:rowOff>
    </xdr:to>
    <xdr:sp macro="" textlink="">
      <xdr:nvSpPr>
        <xdr:cNvPr id="96" name="Left Arrow 59">
          <a:extLst>
            <a:ext uri="{FF2B5EF4-FFF2-40B4-BE49-F238E27FC236}">
              <a16:creationId xmlns:a16="http://schemas.microsoft.com/office/drawing/2014/main" id="{A8CE3AEE-49D4-426E-A3C7-D163216B19EC}"/>
            </a:ext>
          </a:extLst>
        </xdr:cNvPr>
        <xdr:cNvSpPr/>
      </xdr:nvSpPr>
      <xdr:spPr>
        <a:xfrm>
          <a:off x="3067050" y="3333750"/>
          <a:ext cx="497205" cy="1524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104775</xdr:colOff>
      <xdr:row>13</xdr:row>
      <xdr:rowOff>285750</xdr:rowOff>
    </xdr:from>
    <xdr:to>
      <xdr:col>2</xdr:col>
      <xdr:colOff>601980</xdr:colOff>
      <xdr:row>13</xdr:row>
      <xdr:rowOff>438150</xdr:rowOff>
    </xdr:to>
    <xdr:sp macro="" textlink="">
      <xdr:nvSpPr>
        <xdr:cNvPr id="97" name="Left Arrow 59">
          <a:extLst>
            <a:ext uri="{FF2B5EF4-FFF2-40B4-BE49-F238E27FC236}">
              <a16:creationId xmlns:a16="http://schemas.microsoft.com/office/drawing/2014/main" id="{2AD62F0D-7682-438C-B01E-210E77C7374D}"/>
            </a:ext>
          </a:extLst>
        </xdr:cNvPr>
        <xdr:cNvSpPr/>
      </xdr:nvSpPr>
      <xdr:spPr>
        <a:xfrm>
          <a:off x="3076575" y="3943350"/>
          <a:ext cx="497205" cy="1524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EF87-AB6C-447E-BAA7-5CE226F5C87A}">
  <dimension ref="A1:K32"/>
  <sheetViews>
    <sheetView workbookViewId="0">
      <selection activeCell="I14" sqref="I14"/>
    </sheetView>
  </sheetViews>
  <sheetFormatPr defaultRowHeight="15" x14ac:dyDescent="0.25"/>
  <cols>
    <col min="1" max="1" width="33.5703125" customWidth="1"/>
    <col min="2" max="2" width="11" bestFit="1" customWidth="1"/>
    <col min="11" max="11" width="10.140625" bestFit="1" customWidth="1"/>
  </cols>
  <sheetData>
    <row r="1" spans="1:11" ht="39.75" customHeight="1" x14ac:dyDescent="0.25">
      <c r="A1" s="61" t="s">
        <v>75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16.5" customHeight="1" x14ac:dyDescent="0.25">
      <c r="A2" s="48" t="s">
        <v>76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5.75" customHeight="1" x14ac:dyDescent="0.25">
      <c r="A3" s="62" t="s">
        <v>73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5.75" customHeight="1" x14ac:dyDescent="0.25">
      <c r="A4" s="63" t="s">
        <v>58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1" x14ac:dyDescent="0.25">
      <c r="A5" s="4"/>
      <c r="B5" s="5"/>
      <c r="C5" s="5"/>
      <c r="D5" s="5"/>
      <c r="E5" s="5"/>
      <c r="F5" s="5"/>
      <c r="G5" s="5"/>
      <c r="H5" s="6"/>
      <c r="I5" s="54" t="s">
        <v>74</v>
      </c>
      <c r="J5" s="54"/>
      <c r="K5" s="54"/>
    </row>
    <row r="6" spans="1:11" x14ac:dyDescent="0.25">
      <c r="A6" s="7" t="s">
        <v>77</v>
      </c>
      <c r="B6" s="15">
        <f>SUM('Base Year- CLIN 0001'!G25)</f>
        <v>0</v>
      </c>
      <c r="C6" s="5"/>
      <c r="D6" s="8" t="s">
        <v>70</v>
      </c>
      <c r="E6" s="9"/>
      <c r="F6" s="9"/>
      <c r="G6" s="9"/>
      <c r="H6" s="10"/>
      <c r="I6" s="11">
        <v>46293</v>
      </c>
      <c r="J6" s="5" t="s">
        <v>55</v>
      </c>
      <c r="K6" s="11">
        <f>SUM(I6)+364</f>
        <v>46657</v>
      </c>
    </row>
    <row r="7" spans="1:11" x14ac:dyDescent="0.25">
      <c r="A7" s="7" t="s">
        <v>78</v>
      </c>
      <c r="B7" s="15">
        <f>SUM('Option Year 1 - CLIN 0101'!G25)</f>
        <v>0</v>
      </c>
      <c r="C7" s="5"/>
      <c r="D7" s="8" t="s">
        <v>59</v>
      </c>
      <c r="E7" s="9"/>
      <c r="F7" s="9"/>
      <c r="G7" s="9"/>
      <c r="H7" s="10"/>
      <c r="I7" s="11">
        <f>SUM(K6)+1</f>
        <v>46658</v>
      </c>
      <c r="J7" s="5" t="s">
        <v>55</v>
      </c>
      <c r="K7" s="11">
        <f>SUM(I7)+365</f>
        <v>47023</v>
      </c>
    </row>
    <row r="8" spans="1:11" x14ac:dyDescent="0.25">
      <c r="A8" s="7" t="s">
        <v>79</v>
      </c>
      <c r="B8" s="15">
        <f>SUM('Option Year 2- CLIN 0201'!G25)</f>
        <v>0</v>
      </c>
      <c r="C8" s="5"/>
      <c r="D8" s="8" t="s">
        <v>60</v>
      </c>
      <c r="E8" s="9"/>
      <c r="F8" s="9"/>
      <c r="G8" s="9"/>
      <c r="H8" s="10"/>
      <c r="I8" s="11">
        <f t="shared" ref="I8:I9" si="0">SUM(K7)+1</f>
        <v>47024</v>
      </c>
      <c r="J8" s="5" t="s">
        <v>55</v>
      </c>
      <c r="K8" s="11">
        <f>SUM(I8)+364</f>
        <v>47388</v>
      </c>
    </row>
    <row r="9" spans="1:11" x14ac:dyDescent="0.25">
      <c r="A9" s="7" t="s">
        <v>80</v>
      </c>
      <c r="B9" s="15">
        <f>SUM('Option Year 3 - CLIN 0301'!G25)</f>
        <v>0</v>
      </c>
      <c r="C9" s="5"/>
      <c r="D9" s="8" t="s">
        <v>61</v>
      </c>
      <c r="E9" s="9"/>
      <c r="F9" s="9"/>
      <c r="G9" s="9"/>
      <c r="H9" s="10"/>
      <c r="I9" s="11">
        <f t="shared" si="0"/>
        <v>47389</v>
      </c>
      <c r="J9" s="5" t="s">
        <v>55</v>
      </c>
      <c r="K9" s="11">
        <f>SUM(I9)+364</f>
        <v>47753</v>
      </c>
    </row>
    <row r="10" spans="1:11" x14ac:dyDescent="0.25">
      <c r="A10" s="7" t="s">
        <v>81</v>
      </c>
      <c r="B10" s="15">
        <f>SUM('Base Year 4 - CLIN 0401'!G25)</f>
        <v>0</v>
      </c>
      <c r="C10" s="5"/>
      <c r="D10" s="8" t="s">
        <v>71</v>
      </c>
      <c r="E10" s="9"/>
      <c r="F10" s="9"/>
      <c r="G10" s="9"/>
      <c r="H10" s="10"/>
      <c r="I10" s="11">
        <f>SUM(K9)+1</f>
        <v>47754</v>
      </c>
      <c r="J10" s="5" t="s">
        <v>55</v>
      </c>
      <c r="K10" s="11">
        <f>SUM(I10)+333</f>
        <v>48087</v>
      </c>
    </row>
    <row r="11" spans="1:11" ht="15.75" thickBot="1" x14ac:dyDescent="0.3">
      <c r="A11" s="12"/>
      <c r="B11" s="16"/>
      <c r="C11" s="5"/>
      <c r="D11" s="13"/>
      <c r="E11" s="5"/>
      <c r="F11" s="5"/>
      <c r="G11" s="5"/>
      <c r="H11" s="5"/>
      <c r="I11" s="5"/>
      <c r="J11" s="5"/>
      <c r="K11" s="5"/>
    </row>
    <row r="12" spans="1:11" ht="39.75" customHeight="1" thickBot="1" x14ac:dyDescent="0.3">
      <c r="A12" s="14" t="s">
        <v>56</v>
      </c>
      <c r="B12" s="15">
        <f>SUM(B6:B6)</f>
        <v>0</v>
      </c>
      <c r="C12" s="5"/>
      <c r="D12" s="30" t="s">
        <v>57</v>
      </c>
      <c r="E12" s="28"/>
      <c r="F12" s="28"/>
      <c r="G12" s="28"/>
      <c r="H12" s="29"/>
      <c r="I12" s="5"/>
      <c r="J12" s="5"/>
      <c r="K12" s="5"/>
    </row>
    <row r="13" spans="1:11" ht="39.75" customHeight="1" thickBot="1" x14ac:dyDescent="0.3">
      <c r="A13" s="14" t="s">
        <v>62</v>
      </c>
      <c r="B13" s="15">
        <f>SUM(B7:B10)</f>
        <v>0</v>
      </c>
      <c r="C13" s="5"/>
      <c r="D13" s="55" t="s">
        <v>72</v>
      </c>
      <c r="E13" s="56"/>
      <c r="F13" s="56"/>
      <c r="G13" s="56"/>
      <c r="H13" s="57"/>
      <c r="I13" s="5"/>
      <c r="J13" s="5"/>
      <c r="K13" s="5"/>
    </row>
    <row r="14" spans="1:11" ht="52.5" customHeight="1" thickBot="1" x14ac:dyDescent="0.3">
      <c r="A14" s="14" t="s">
        <v>63</v>
      </c>
      <c r="B14" s="15">
        <f>SUM(B12:B13)</f>
        <v>0</v>
      </c>
      <c r="C14" s="5"/>
      <c r="D14" s="58" t="s">
        <v>63</v>
      </c>
      <c r="E14" s="59"/>
      <c r="F14" s="59"/>
      <c r="G14" s="59"/>
      <c r="H14" s="29"/>
      <c r="I14" s="5"/>
      <c r="J14" s="5"/>
      <c r="K14" s="5"/>
    </row>
    <row r="15" spans="1:11" x14ac:dyDescent="0.25">
      <c r="A15" s="17"/>
      <c r="B15" s="16"/>
      <c r="C15" s="5"/>
      <c r="D15" s="18"/>
      <c r="E15" s="18"/>
      <c r="F15" s="18"/>
      <c r="G15" s="18"/>
      <c r="H15" s="5"/>
      <c r="I15" s="5"/>
      <c r="J15" s="5"/>
      <c r="K15" s="5"/>
    </row>
    <row r="16" spans="1:11" x14ac:dyDescent="0.25">
      <c r="A16" s="5"/>
      <c r="B16" s="5"/>
      <c r="C16" s="5"/>
      <c r="D16" s="5"/>
      <c r="E16" s="5"/>
      <c r="F16" s="5"/>
      <c r="G16" s="5"/>
      <c r="H16" s="60"/>
      <c r="I16" s="60"/>
      <c r="J16" s="25"/>
    </row>
    <row r="17" spans="1:11" ht="15.75" x14ac:dyDescent="0.25">
      <c r="A17" s="19"/>
      <c r="B17" s="20"/>
      <c r="C17" s="19"/>
      <c r="D17" s="19"/>
      <c r="E17" s="19"/>
      <c r="F17" s="19"/>
      <c r="G17" s="19"/>
      <c r="H17" s="26"/>
      <c r="I17" s="26"/>
      <c r="J17" s="49"/>
      <c r="K17" s="49"/>
    </row>
    <row r="18" spans="1:11" ht="15.75" x14ac:dyDescent="0.25">
      <c r="A18" s="21" t="s">
        <v>64</v>
      </c>
      <c r="B18" s="22"/>
      <c r="C18" s="22"/>
      <c r="D18" s="22"/>
      <c r="E18" s="22"/>
      <c r="F18" s="22"/>
      <c r="G18" s="22"/>
      <c r="H18" s="27"/>
      <c r="I18" s="27"/>
      <c r="J18" s="50"/>
      <c r="K18" s="50"/>
    </row>
    <row r="19" spans="1:11" ht="15.75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ht="15.75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 ht="15.75" x14ac:dyDescent="0.25">
      <c r="A21" s="23"/>
      <c r="B21" s="51"/>
      <c r="C21" s="51"/>
      <c r="D21" s="51"/>
      <c r="E21" s="51"/>
      <c r="F21" s="24"/>
      <c r="G21" s="52"/>
      <c r="H21" s="52"/>
      <c r="I21" s="24"/>
      <c r="J21" s="24"/>
      <c r="K21" s="24"/>
    </row>
    <row r="22" spans="1:11" ht="15.75" x14ac:dyDescent="0.25">
      <c r="A22" s="23"/>
      <c r="B22" s="53" t="s">
        <v>65</v>
      </c>
      <c r="C22" s="53"/>
      <c r="D22" s="53"/>
      <c r="E22" s="53"/>
      <c r="F22" s="24"/>
      <c r="G22" s="53" t="s">
        <v>66</v>
      </c>
      <c r="H22" s="53"/>
      <c r="I22" s="24"/>
      <c r="J22" s="24"/>
      <c r="K22" s="24"/>
    </row>
    <row r="23" spans="1:11" ht="15.75" x14ac:dyDescent="0.25">
      <c r="A23" s="23"/>
      <c r="B23" s="24" t="s">
        <v>67</v>
      </c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5.75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5.75" x14ac:dyDescent="0.25">
      <c r="A25" s="23"/>
      <c r="B25" s="51"/>
      <c r="C25" s="51"/>
      <c r="D25" s="51"/>
      <c r="E25" s="24"/>
      <c r="F25" s="24"/>
      <c r="G25" s="24"/>
      <c r="H25" s="24"/>
      <c r="I25" s="24"/>
      <c r="J25" s="24"/>
      <c r="K25" s="24"/>
    </row>
    <row r="26" spans="1:11" ht="15.75" x14ac:dyDescent="0.25">
      <c r="A26" s="23"/>
      <c r="B26" s="53" t="s">
        <v>68</v>
      </c>
      <c r="C26" s="53"/>
      <c r="D26" s="53"/>
      <c r="E26" s="24"/>
      <c r="F26" s="24"/>
      <c r="G26" s="24"/>
      <c r="H26" s="24"/>
      <c r="I26" s="24"/>
      <c r="J26" s="24"/>
      <c r="K26" s="24"/>
    </row>
    <row r="27" spans="1:11" ht="16.5" thickBo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5.75" x14ac:dyDescent="0.25">
      <c r="A28" s="23"/>
      <c r="B28" s="39" t="s">
        <v>69</v>
      </c>
      <c r="C28" s="40"/>
      <c r="D28" s="40"/>
      <c r="E28" s="40"/>
      <c r="F28" s="40"/>
      <c r="G28" s="40"/>
      <c r="H28" s="41"/>
      <c r="I28" s="24"/>
      <c r="J28" s="24"/>
      <c r="K28" s="24"/>
    </row>
    <row r="29" spans="1:11" ht="15.75" x14ac:dyDescent="0.25">
      <c r="A29" s="23"/>
      <c r="B29" s="42"/>
      <c r="C29" s="43"/>
      <c r="D29" s="43"/>
      <c r="E29" s="43"/>
      <c r="F29" s="43"/>
      <c r="G29" s="43"/>
      <c r="H29" s="44"/>
      <c r="I29" s="24"/>
      <c r="J29" s="24"/>
      <c r="K29" s="24"/>
    </row>
    <row r="30" spans="1:11" ht="15.75" x14ac:dyDescent="0.25">
      <c r="A30" s="23"/>
      <c r="B30" s="42"/>
      <c r="C30" s="43"/>
      <c r="D30" s="43"/>
      <c r="E30" s="43"/>
      <c r="F30" s="43"/>
      <c r="G30" s="43"/>
      <c r="H30" s="44"/>
      <c r="I30" s="24"/>
      <c r="J30" s="24"/>
      <c r="K30" s="24"/>
    </row>
    <row r="31" spans="1:11" x14ac:dyDescent="0.25">
      <c r="B31" s="42"/>
      <c r="C31" s="43"/>
      <c r="D31" s="43"/>
      <c r="E31" s="43"/>
      <c r="F31" s="43"/>
      <c r="G31" s="43"/>
      <c r="H31" s="44"/>
    </row>
    <row r="32" spans="1:11" ht="15.75" thickBot="1" x14ac:dyDescent="0.3">
      <c r="B32" s="45"/>
      <c r="C32" s="46"/>
      <c r="D32" s="46"/>
      <c r="E32" s="46"/>
      <c r="F32" s="46"/>
      <c r="G32" s="46"/>
      <c r="H32" s="47"/>
    </row>
  </sheetData>
  <sheetProtection algorithmName="SHA-512" hashValue="Xun7370XrYT/BKbHwHZKu2StErkpA1C5HcZFEa+aPLJbuzRFK/kpAfDM7CMUSnIf9V3xzmb5zCpoFsZ7VapLig==" saltValue="wj3KcPG3Jm6h5ziTBVPQaA==" spinCount="100000" sheet="1" objects="1" scenarios="1"/>
  <mergeCells count="17">
    <mergeCell ref="A1:K1"/>
    <mergeCell ref="A3:K3"/>
    <mergeCell ref="A4:K4"/>
    <mergeCell ref="B25:D25"/>
    <mergeCell ref="B26:D26"/>
    <mergeCell ref="B28:H32"/>
    <mergeCell ref="A2:K2"/>
    <mergeCell ref="J17:K17"/>
    <mergeCell ref="J18:K18"/>
    <mergeCell ref="B21:E21"/>
    <mergeCell ref="G21:H21"/>
    <mergeCell ref="B22:E22"/>
    <mergeCell ref="G22:H22"/>
    <mergeCell ref="I5:K5"/>
    <mergeCell ref="D13:H13"/>
    <mergeCell ref="D14:G14"/>
    <mergeCell ref="H16:I16"/>
  </mergeCells>
  <pageMargins left="0.7" right="0.7" top="0.75" bottom="0.75" header="0.3" footer="0.3"/>
  <pageSetup scale="8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D8A7-BEEF-4724-B8BE-7ED74E144FFD}">
  <dimension ref="B2:G25"/>
  <sheetViews>
    <sheetView workbookViewId="0">
      <selection activeCell="C31" sqref="C31"/>
    </sheetView>
  </sheetViews>
  <sheetFormatPr defaultRowHeight="15" x14ac:dyDescent="0.25"/>
  <cols>
    <col min="2" max="2" width="19.140625" customWidth="1"/>
    <col min="3" max="3" width="40.7109375" customWidth="1"/>
    <col min="4" max="4" width="17.7109375" customWidth="1"/>
    <col min="5" max="5" width="14" customWidth="1"/>
    <col min="6" max="6" width="10.5703125" bestFit="1" customWidth="1"/>
    <col min="7" max="7" width="14.140625" bestFit="1" customWidth="1"/>
  </cols>
  <sheetData>
    <row r="2" spans="2:7" ht="15" customHeight="1" x14ac:dyDescent="0.25">
      <c r="B2" s="64" t="s">
        <v>82</v>
      </c>
      <c r="C2" s="64"/>
      <c r="D2" s="64"/>
      <c r="E2" s="64"/>
      <c r="F2" s="64"/>
      <c r="G2" s="64"/>
    </row>
    <row r="3" spans="2:7" x14ac:dyDescent="0.25">
      <c r="B3" s="64"/>
      <c r="C3" s="64"/>
      <c r="D3" s="64"/>
      <c r="E3" s="64"/>
      <c r="F3" s="64"/>
      <c r="G3" s="64"/>
    </row>
    <row r="4" spans="2:7" x14ac:dyDescent="0.25">
      <c r="B4" s="64"/>
      <c r="C4" s="64"/>
      <c r="D4" s="64"/>
      <c r="E4" s="64"/>
      <c r="F4" s="64"/>
      <c r="G4" s="64"/>
    </row>
    <row r="6" spans="2:7" x14ac:dyDescent="0.25">
      <c r="E6" s="1" t="s">
        <v>0</v>
      </c>
    </row>
    <row r="7" spans="2:7" x14ac:dyDescent="0.25">
      <c r="B7" s="31" t="s">
        <v>1</v>
      </c>
      <c r="C7" s="31" t="s">
        <v>2</v>
      </c>
      <c r="D7" s="32" t="s">
        <v>3</v>
      </c>
      <c r="E7" s="31" t="s">
        <v>4</v>
      </c>
      <c r="F7" s="31" t="s">
        <v>53</v>
      </c>
      <c r="G7" s="31" t="s">
        <v>54</v>
      </c>
    </row>
    <row r="8" spans="2:7" x14ac:dyDescent="0.25">
      <c r="B8" s="33" t="s">
        <v>5</v>
      </c>
      <c r="C8" s="33" t="s">
        <v>6</v>
      </c>
      <c r="D8" s="33" t="s">
        <v>7</v>
      </c>
      <c r="E8" s="34">
        <v>60</v>
      </c>
      <c r="F8" s="35"/>
      <c r="G8" s="36">
        <f>SUM(E8)*F8</f>
        <v>0</v>
      </c>
    </row>
    <row r="9" spans="2:7" x14ac:dyDescent="0.25">
      <c r="B9" s="33" t="s">
        <v>8</v>
      </c>
      <c r="C9" s="33" t="s">
        <v>9</v>
      </c>
      <c r="D9" s="33" t="s">
        <v>10</v>
      </c>
      <c r="E9" s="34">
        <v>7000</v>
      </c>
      <c r="F9" s="35"/>
      <c r="G9" s="36">
        <f t="shared" ref="G9:G23" si="0">SUM(E9)*F9</f>
        <v>0</v>
      </c>
    </row>
    <row r="10" spans="2:7" x14ac:dyDescent="0.25">
      <c r="B10" s="33" t="s">
        <v>11</v>
      </c>
      <c r="C10" s="33" t="s">
        <v>12</v>
      </c>
      <c r="D10" s="33" t="s">
        <v>13</v>
      </c>
      <c r="E10" s="34">
        <v>240</v>
      </c>
      <c r="F10" s="35"/>
      <c r="G10" s="36">
        <f t="shared" si="0"/>
        <v>0</v>
      </c>
    </row>
    <row r="11" spans="2:7" x14ac:dyDescent="0.25">
      <c r="B11" s="33" t="s">
        <v>14</v>
      </c>
      <c r="C11" s="33" t="s">
        <v>15</v>
      </c>
      <c r="D11" s="33" t="s">
        <v>16</v>
      </c>
      <c r="E11" s="34">
        <v>775</v>
      </c>
      <c r="F11" s="35"/>
      <c r="G11" s="36">
        <f t="shared" si="0"/>
        <v>0</v>
      </c>
    </row>
    <row r="12" spans="2:7" x14ac:dyDescent="0.25">
      <c r="B12" s="33" t="s">
        <v>17</v>
      </c>
      <c r="C12" s="33" t="s">
        <v>18</v>
      </c>
      <c r="D12" s="33" t="s">
        <v>19</v>
      </c>
      <c r="E12" s="34">
        <v>740</v>
      </c>
      <c r="F12" s="35"/>
      <c r="G12" s="36">
        <f t="shared" si="0"/>
        <v>0</v>
      </c>
    </row>
    <row r="13" spans="2:7" x14ac:dyDescent="0.25">
      <c r="B13" s="33" t="s">
        <v>20</v>
      </c>
      <c r="C13" s="33" t="s">
        <v>21</v>
      </c>
      <c r="D13" s="33" t="s">
        <v>22</v>
      </c>
      <c r="E13" s="34">
        <v>770</v>
      </c>
      <c r="F13" s="35"/>
      <c r="G13" s="36">
        <f t="shared" si="0"/>
        <v>0</v>
      </c>
    </row>
    <row r="14" spans="2:7" x14ac:dyDescent="0.25">
      <c r="B14" s="33" t="s">
        <v>23</v>
      </c>
      <c r="C14" s="33" t="s">
        <v>24</v>
      </c>
      <c r="D14" s="33" t="s">
        <v>25</v>
      </c>
      <c r="E14" s="34">
        <v>1125</v>
      </c>
      <c r="F14" s="35"/>
      <c r="G14" s="36">
        <f t="shared" si="0"/>
        <v>0</v>
      </c>
    </row>
    <row r="15" spans="2:7" x14ac:dyDescent="0.25">
      <c r="B15" s="33" t="s">
        <v>26</v>
      </c>
      <c r="C15" s="33" t="s">
        <v>27</v>
      </c>
      <c r="D15" s="33" t="s">
        <v>28</v>
      </c>
      <c r="E15" s="34">
        <v>430</v>
      </c>
      <c r="F15" s="35"/>
      <c r="G15" s="36">
        <f t="shared" si="0"/>
        <v>0</v>
      </c>
    </row>
    <row r="16" spans="2:7" x14ac:dyDescent="0.25">
      <c r="B16" s="33" t="s">
        <v>29</v>
      </c>
      <c r="C16" s="33" t="s">
        <v>30</v>
      </c>
      <c r="D16" s="33" t="s">
        <v>31</v>
      </c>
      <c r="E16" s="34">
        <v>550</v>
      </c>
      <c r="F16" s="35"/>
      <c r="G16" s="36">
        <f t="shared" si="0"/>
        <v>0</v>
      </c>
    </row>
    <row r="17" spans="2:7" x14ac:dyDescent="0.25">
      <c r="B17" s="33" t="s">
        <v>32</v>
      </c>
      <c r="C17" s="33" t="s">
        <v>33</v>
      </c>
      <c r="D17" s="33" t="s">
        <v>34</v>
      </c>
      <c r="E17" s="34">
        <v>1755</v>
      </c>
      <c r="F17" s="35"/>
      <c r="G17" s="36">
        <f t="shared" si="0"/>
        <v>0</v>
      </c>
    </row>
    <row r="18" spans="2:7" x14ac:dyDescent="0.25">
      <c r="B18" s="33" t="s">
        <v>35</v>
      </c>
      <c r="C18" s="33" t="s">
        <v>9</v>
      </c>
      <c r="D18" s="33" t="s">
        <v>36</v>
      </c>
      <c r="E18" s="34">
        <v>700</v>
      </c>
      <c r="F18" s="35"/>
      <c r="G18" s="36">
        <f t="shared" si="0"/>
        <v>0</v>
      </c>
    </row>
    <row r="19" spans="2:7" x14ac:dyDescent="0.25">
      <c r="B19" s="33" t="s">
        <v>37</v>
      </c>
      <c r="C19" s="33" t="s">
        <v>38</v>
      </c>
      <c r="D19" s="33" t="s">
        <v>39</v>
      </c>
      <c r="E19" s="34">
        <v>1500</v>
      </c>
      <c r="F19" s="35"/>
      <c r="G19" s="36">
        <f t="shared" si="0"/>
        <v>0</v>
      </c>
    </row>
    <row r="20" spans="2:7" x14ac:dyDescent="0.25">
      <c r="B20" s="33" t="s">
        <v>40</v>
      </c>
      <c r="C20" s="33" t="s">
        <v>41</v>
      </c>
      <c r="D20" s="33" t="s">
        <v>42</v>
      </c>
      <c r="E20" s="34">
        <v>700</v>
      </c>
      <c r="F20" s="35"/>
      <c r="G20" s="36">
        <f t="shared" si="0"/>
        <v>0</v>
      </c>
    </row>
    <row r="21" spans="2:7" x14ac:dyDescent="0.25">
      <c r="B21" s="33" t="s">
        <v>43</v>
      </c>
      <c r="C21" s="33" t="s">
        <v>44</v>
      </c>
      <c r="D21" s="33" t="s">
        <v>45</v>
      </c>
      <c r="E21" s="34">
        <v>705</v>
      </c>
      <c r="F21" s="35"/>
      <c r="G21" s="36">
        <f t="shared" si="0"/>
        <v>0</v>
      </c>
    </row>
    <row r="22" spans="2:7" x14ac:dyDescent="0.25">
      <c r="B22" s="33" t="s">
        <v>46</v>
      </c>
      <c r="C22" s="33" t="s">
        <v>47</v>
      </c>
      <c r="D22" s="33" t="s">
        <v>48</v>
      </c>
      <c r="E22" s="34">
        <v>2250</v>
      </c>
      <c r="F22" s="35"/>
      <c r="G22" s="36">
        <f t="shared" si="0"/>
        <v>0</v>
      </c>
    </row>
    <row r="23" spans="2:7" x14ac:dyDescent="0.25">
      <c r="B23" s="33" t="s">
        <v>49</v>
      </c>
      <c r="C23" s="33" t="s">
        <v>50</v>
      </c>
      <c r="D23" s="33" t="s">
        <v>51</v>
      </c>
      <c r="E23" s="34">
        <v>700</v>
      </c>
      <c r="F23" s="35"/>
      <c r="G23" s="36">
        <f t="shared" si="0"/>
        <v>0</v>
      </c>
    </row>
    <row r="24" spans="2:7" x14ac:dyDescent="0.25">
      <c r="B24" s="2"/>
      <c r="C24" s="2"/>
      <c r="E24" s="3"/>
    </row>
    <row r="25" spans="2:7" x14ac:dyDescent="0.25">
      <c r="B25" s="33" t="s">
        <v>52</v>
      </c>
      <c r="C25" s="33"/>
      <c r="D25" s="37"/>
      <c r="E25" s="34">
        <f>SUM(E8:E23)</f>
        <v>20000</v>
      </c>
      <c r="F25" s="37"/>
      <c r="G25" s="38">
        <f>SUM(G8:G24)</f>
        <v>0</v>
      </c>
    </row>
  </sheetData>
  <sheetProtection algorithmName="SHA-512" hashValue="lc9nRtLPiQewnXZHVw+J3cRj76JIyX4fAfcFEscMY4VtI7xkjaXPmWUpggMFWO7nGTpCGWhh+J689lI+G1y0aw==" saltValue="vsfibLcOf9b6OoqItcK+zw==" spinCount="100000" sheet="1" objects="1" scenarios="1"/>
  <mergeCells count="1">
    <mergeCell ref="B2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2C47-04AA-4489-B5C8-2168650F7DC3}">
  <dimension ref="B2:G25"/>
  <sheetViews>
    <sheetView workbookViewId="0">
      <selection activeCell="J18" sqref="J18"/>
    </sheetView>
  </sheetViews>
  <sheetFormatPr defaultRowHeight="15" x14ac:dyDescent="0.25"/>
  <cols>
    <col min="2" max="2" width="19.140625" customWidth="1"/>
    <col min="3" max="3" width="40.7109375" customWidth="1"/>
    <col min="4" max="4" width="17.7109375" customWidth="1"/>
    <col min="5" max="5" width="14" customWidth="1"/>
    <col min="6" max="6" width="10.5703125" bestFit="1" customWidth="1"/>
    <col min="7" max="7" width="14.140625" bestFit="1" customWidth="1"/>
  </cols>
  <sheetData>
    <row r="2" spans="2:7" x14ac:dyDescent="0.25">
      <c r="B2" s="65" t="s">
        <v>83</v>
      </c>
      <c r="C2" s="65"/>
      <c r="D2" s="65"/>
      <c r="E2" s="65"/>
      <c r="F2" s="65"/>
      <c r="G2" s="65"/>
    </row>
    <row r="3" spans="2:7" x14ac:dyDescent="0.25">
      <c r="B3" s="65"/>
      <c r="C3" s="65"/>
      <c r="D3" s="65"/>
      <c r="E3" s="65"/>
      <c r="F3" s="65"/>
      <c r="G3" s="65"/>
    </row>
    <row r="4" spans="2:7" x14ac:dyDescent="0.25">
      <c r="B4" s="65"/>
      <c r="C4" s="65"/>
      <c r="D4" s="65"/>
      <c r="E4" s="65"/>
      <c r="F4" s="65"/>
      <c r="G4" s="65"/>
    </row>
    <row r="6" spans="2:7" x14ac:dyDescent="0.25">
      <c r="E6" s="1" t="s">
        <v>0</v>
      </c>
    </row>
    <row r="7" spans="2:7" x14ac:dyDescent="0.25">
      <c r="B7" s="31" t="s">
        <v>1</v>
      </c>
      <c r="C7" s="31" t="s">
        <v>2</v>
      </c>
      <c r="D7" s="32" t="s">
        <v>3</v>
      </c>
      <c r="E7" s="31" t="s">
        <v>4</v>
      </c>
      <c r="F7" s="31" t="s">
        <v>53</v>
      </c>
      <c r="G7" s="31" t="s">
        <v>54</v>
      </c>
    </row>
    <row r="8" spans="2:7" x14ac:dyDescent="0.25">
      <c r="B8" s="33" t="s">
        <v>5</v>
      </c>
      <c r="C8" s="33" t="s">
        <v>6</v>
      </c>
      <c r="D8" s="33" t="s">
        <v>7</v>
      </c>
      <c r="E8" s="34">
        <v>60</v>
      </c>
      <c r="F8" s="35"/>
      <c r="G8" s="36">
        <f>SUM(E8)*F8</f>
        <v>0</v>
      </c>
    </row>
    <row r="9" spans="2:7" x14ac:dyDescent="0.25">
      <c r="B9" s="33" t="s">
        <v>8</v>
      </c>
      <c r="C9" s="33" t="s">
        <v>9</v>
      </c>
      <c r="D9" s="33" t="s">
        <v>10</v>
      </c>
      <c r="E9" s="34">
        <v>7000</v>
      </c>
      <c r="F9" s="35"/>
      <c r="G9" s="36">
        <f t="shared" ref="G9:G23" si="0">SUM(E9)*F9</f>
        <v>0</v>
      </c>
    </row>
    <row r="10" spans="2:7" x14ac:dyDescent="0.25">
      <c r="B10" s="33" t="s">
        <v>11</v>
      </c>
      <c r="C10" s="33" t="s">
        <v>12</v>
      </c>
      <c r="D10" s="33" t="s">
        <v>13</v>
      </c>
      <c r="E10" s="34">
        <v>240</v>
      </c>
      <c r="F10" s="35"/>
      <c r="G10" s="36">
        <f t="shared" si="0"/>
        <v>0</v>
      </c>
    </row>
    <row r="11" spans="2:7" x14ac:dyDescent="0.25">
      <c r="B11" s="33" t="s">
        <v>14</v>
      </c>
      <c r="C11" s="33" t="s">
        <v>15</v>
      </c>
      <c r="D11" s="33" t="s">
        <v>16</v>
      </c>
      <c r="E11" s="34">
        <v>775</v>
      </c>
      <c r="F11" s="35"/>
      <c r="G11" s="36">
        <f t="shared" si="0"/>
        <v>0</v>
      </c>
    </row>
    <row r="12" spans="2:7" x14ac:dyDescent="0.25">
      <c r="B12" s="33" t="s">
        <v>17</v>
      </c>
      <c r="C12" s="33" t="s">
        <v>18</v>
      </c>
      <c r="D12" s="33" t="s">
        <v>19</v>
      </c>
      <c r="E12" s="34">
        <v>740</v>
      </c>
      <c r="F12" s="35"/>
      <c r="G12" s="36">
        <f t="shared" si="0"/>
        <v>0</v>
      </c>
    </row>
    <row r="13" spans="2:7" x14ac:dyDescent="0.25">
      <c r="B13" s="33" t="s">
        <v>20</v>
      </c>
      <c r="C13" s="33" t="s">
        <v>21</v>
      </c>
      <c r="D13" s="33" t="s">
        <v>22</v>
      </c>
      <c r="E13" s="34">
        <v>770</v>
      </c>
      <c r="F13" s="35"/>
      <c r="G13" s="36">
        <f t="shared" si="0"/>
        <v>0</v>
      </c>
    </row>
    <row r="14" spans="2:7" x14ac:dyDescent="0.25">
      <c r="B14" s="33" t="s">
        <v>23</v>
      </c>
      <c r="C14" s="33" t="s">
        <v>24</v>
      </c>
      <c r="D14" s="33" t="s">
        <v>25</v>
      </c>
      <c r="E14" s="34">
        <v>1125</v>
      </c>
      <c r="F14" s="35"/>
      <c r="G14" s="36">
        <f t="shared" si="0"/>
        <v>0</v>
      </c>
    </row>
    <row r="15" spans="2:7" x14ac:dyDescent="0.25">
      <c r="B15" s="33" t="s">
        <v>26</v>
      </c>
      <c r="C15" s="33" t="s">
        <v>27</v>
      </c>
      <c r="D15" s="33" t="s">
        <v>28</v>
      </c>
      <c r="E15" s="34">
        <v>430</v>
      </c>
      <c r="F15" s="35"/>
      <c r="G15" s="36">
        <f t="shared" si="0"/>
        <v>0</v>
      </c>
    </row>
    <row r="16" spans="2:7" x14ac:dyDescent="0.25">
      <c r="B16" s="33" t="s">
        <v>29</v>
      </c>
      <c r="C16" s="33" t="s">
        <v>30</v>
      </c>
      <c r="D16" s="33" t="s">
        <v>31</v>
      </c>
      <c r="E16" s="34">
        <v>550</v>
      </c>
      <c r="F16" s="35"/>
      <c r="G16" s="36">
        <f t="shared" si="0"/>
        <v>0</v>
      </c>
    </row>
    <row r="17" spans="2:7" x14ac:dyDescent="0.25">
      <c r="B17" s="33" t="s">
        <v>32</v>
      </c>
      <c r="C17" s="33" t="s">
        <v>33</v>
      </c>
      <c r="D17" s="33" t="s">
        <v>34</v>
      </c>
      <c r="E17" s="34">
        <v>1755</v>
      </c>
      <c r="F17" s="35"/>
      <c r="G17" s="36">
        <f t="shared" si="0"/>
        <v>0</v>
      </c>
    </row>
    <row r="18" spans="2:7" x14ac:dyDescent="0.25">
      <c r="B18" s="33" t="s">
        <v>35</v>
      </c>
      <c r="C18" s="33" t="s">
        <v>9</v>
      </c>
      <c r="D18" s="33" t="s">
        <v>36</v>
      </c>
      <c r="E18" s="34">
        <v>700</v>
      </c>
      <c r="F18" s="35"/>
      <c r="G18" s="36">
        <f t="shared" si="0"/>
        <v>0</v>
      </c>
    </row>
    <row r="19" spans="2:7" x14ac:dyDescent="0.25">
      <c r="B19" s="33" t="s">
        <v>37</v>
      </c>
      <c r="C19" s="33" t="s">
        <v>38</v>
      </c>
      <c r="D19" s="33" t="s">
        <v>39</v>
      </c>
      <c r="E19" s="34">
        <v>1500</v>
      </c>
      <c r="F19" s="35"/>
      <c r="G19" s="36">
        <f t="shared" si="0"/>
        <v>0</v>
      </c>
    </row>
    <row r="20" spans="2:7" x14ac:dyDescent="0.25">
      <c r="B20" s="33" t="s">
        <v>40</v>
      </c>
      <c r="C20" s="33" t="s">
        <v>41</v>
      </c>
      <c r="D20" s="33" t="s">
        <v>42</v>
      </c>
      <c r="E20" s="34">
        <v>700</v>
      </c>
      <c r="F20" s="35"/>
      <c r="G20" s="36">
        <f t="shared" si="0"/>
        <v>0</v>
      </c>
    </row>
    <row r="21" spans="2:7" x14ac:dyDescent="0.25">
      <c r="B21" s="33" t="s">
        <v>43</v>
      </c>
      <c r="C21" s="33" t="s">
        <v>44</v>
      </c>
      <c r="D21" s="33" t="s">
        <v>45</v>
      </c>
      <c r="E21" s="34">
        <v>705</v>
      </c>
      <c r="F21" s="35"/>
      <c r="G21" s="36">
        <f t="shared" si="0"/>
        <v>0</v>
      </c>
    </row>
    <row r="22" spans="2:7" x14ac:dyDescent="0.25">
      <c r="B22" s="33" t="s">
        <v>46</v>
      </c>
      <c r="C22" s="33" t="s">
        <v>47</v>
      </c>
      <c r="D22" s="33" t="s">
        <v>48</v>
      </c>
      <c r="E22" s="34">
        <v>2250</v>
      </c>
      <c r="F22" s="35"/>
      <c r="G22" s="36">
        <f t="shared" si="0"/>
        <v>0</v>
      </c>
    </row>
    <row r="23" spans="2:7" x14ac:dyDescent="0.25">
      <c r="B23" s="33" t="s">
        <v>49</v>
      </c>
      <c r="C23" s="33" t="s">
        <v>50</v>
      </c>
      <c r="D23" s="33" t="s">
        <v>51</v>
      </c>
      <c r="E23" s="34">
        <v>700</v>
      </c>
      <c r="F23" s="35"/>
      <c r="G23" s="36">
        <f t="shared" si="0"/>
        <v>0</v>
      </c>
    </row>
    <row r="24" spans="2:7" x14ac:dyDescent="0.25">
      <c r="B24" s="2"/>
      <c r="C24" s="2"/>
      <c r="E24" s="3"/>
    </row>
    <row r="25" spans="2:7" x14ac:dyDescent="0.25">
      <c r="B25" s="33" t="s">
        <v>52</v>
      </c>
      <c r="C25" s="33"/>
      <c r="D25" s="37"/>
      <c r="E25" s="34">
        <f>SUM(E8:E23)</f>
        <v>20000</v>
      </c>
      <c r="F25" s="37"/>
      <c r="G25" s="38">
        <f>SUM(G8:G24)</f>
        <v>0</v>
      </c>
    </row>
  </sheetData>
  <sheetProtection algorithmName="SHA-512" hashValue="sG5VAi1bvXDUj2aPWwxeKcVSVgjayyRdit+VYzKqa/bTVh0fvoMzV5G10c1sDDuqBgd6cW9Ab6NOLROVeQdU5w==" saltValue="TfsqUELSZZCdVR3p9kONAw==" spinCount="100000" sheet="1" objects="1" scenarios="1"/>
  <mergeCells count="1">
    <mergeCell ref="B2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6F69-E2B0-46E9-8BD9-C69D5911A381}">
  <dimension ref="B2:G25"/>
  <sheetViews>
    <sheetView workbookViewId="0">
      <selection activeCell="B2" sqref="B2:G4"/>
    </sheetView>
  </sheetViews>
  <sheetFormatPr defaultRowHeight="15" x14ac:dyDescent="0.25"/>
  <cols>
    <col min="2" max="2" width="19.140625" customWidth="1"/>
    <col min="3" max="3" width="40.7109375" customWidth="1"/>
    <col min="4" max="4" width="17.7109375" customWidth="1"/>
    <col min="5" max="5" width="14" customWidth="1"/>
    <col min="6" max="6" width="10.5703125" bestFit="1" customWidth="1"/>
    <col min="7" max="7" width="14.140625" bestFit="1" customWidth="1"/>
  </cols>
  <sheetData>
    <row r="2" spans="2:7" x14ac:dyDescent="0.25">
      <c r="B2" s="65" t="s">
        <v>84</v>
      </c>
      <c r="C2" s="65"/>
      <c r="D2" s="65"/>
      <c r="E2" s="65"/>
      <c r="F2" s="65"/>
      <c r="G2" s="65"/>
    </row>
    <row r="3" spans="2:7" x14ac:dyDescent="0.25">
      <c r="B3" s="65"/>
      <c r="C3" s="65"/>
      <c r="D3" s="65"/>
      <c r="E3" s="65"/>
      <c r="F3" s="65"/>
      <c r="G3" s="65"/>
    </row>
    <row r="4" spans="2:7" x14ac:dyDescent="0.25">
      <c r="B4" s="65"/>
      <c r="C4" s="65"/>
      <c r="D4" s="65"/>
      <c r="E4" s="65"/>
      <c r="F4" s="65"/>
      <c r="G4" s="65"/>
    </row>
    <row r="6" spans="2:7" x14ac:dyDescent="0.25">
      <c r="E6" s="1" t="s">
        <v>0</v>
      </c>
    </row>
    <row r="7" spans="2:7" x14ac:dyDescent="0.25">
      <c r="B7" s="31" t="s">
        <v>1</v>
      </c>
      <c r="C7" s="31" t="s">
        <v>2</v>
      </c>
      <c r="D7" s="32" t="s">
        <v>3</v>
      </c>
      <c r="E7" s="31" t="s">
        <v>4</v>
      </c>
      <c r="F7" s="31" t="s">
        <v>53</v>
      </c>
      <c r="G7" s="31" t="s">
        <v>54</v>
      </c>
    </row>
    <row r="8" spans="2:7" x14ac:dyDescent="0.25">
      <c r="B8" s="33" t="s">
        <v>5</v>
      </c>
      <c r="C8" s="33" t="s">
        <v>6</v>
      </c>
      <c r="D8" s="33" t="s">
        <v>7</v>
      </c>
      <c r="E8" s="34">
        <v>60</v>
      </c>
      <c r="F8" s="35"/>
      <c r="G8" s="36">
        <f>SUM(E8)*F8</f>
        <v>0</v>
      </c>
    </row>
    <row r="9" spans="2:7" x14ac:dyDescent="0.25">
      <c r="B9" s="33" t="s">
        <v>8</v>
      </c>
      <c r="C9" s="33" t="s">
        <v>9</v>
      </c>
      <c r="D9" s="33" t="s">
        <v>10</v>
      </c>
      <c r="E9" s="34">
        <v>7000</v>
      </c>
      <c r="F9" s="35"/>
      <c r="G9" s="36">
        <f t="shared" ref="G9:G23" si="0">SUM(E9)*F9</f>
        <v>0</v>
      </c>
    </row>
    <row r="10" spans="2:7" x14ac:dyDescent="0.25">
      <c r="B10" s="33" t="s">
        <v>11</v>
      </c>
      <c r="C10" s="33" t="s">
        <v>12</v>
      </c>
      <c r="D10" s="33" t="s">
        <v>13</v>
      </c>
      <c r="E10" s="34">
        <v>240</v>
      </c>
      <c r="F10" s="35"/>
      <c r="G10" s="36">
        <f t="shared" si="0"/>
        <v>0</v>
      </c>
    </row>
    <row r="11" spans="2:7" x14ac:dyDescent="0.25">
      <c r="B11" s="33" t="s">
        <v>14</v>
      </c>
      <c r="C11" s="33" t="s">
        <v>15</v>
      </c>
      <c r="D11" s="33" t="s">
        <v>16</v>
      </c>
      <c r="E11" s="34">
        <v>775</v>
      </c>
      <c r="F11" s="35"/>
      <c r="G11" s="36">
        <f t="shared" si="0"/>
        <v>0</v>
      </c>
    </row>
    <row r="12" spans="2:7" x14ac:dyDescent="0.25">
      <c r="B12" s="33" t="s">
        <v>17</v>
      </c>
      <c r="C12" s="33" t="s">
        <v>18</v>
      </c>
      <c r="D12" s="33" t="s">
        <v>19</v>
      </c>
      <c r="E12" s="34">
        <v>740</v>
      </c>
      <c r="F12" s="35"/>
      <c r="G12" s="36">
        <f t="shared" si="0"/>
        <v>0</v>
      </c>
    </row>
    <row r="13" spans="2:7" x14ac:dyDescent="0.25">
      <c r="B13" s="33" t="s">
        <v>20</v>
      </c>
      <c r="C13" s="33" t="s">
        <v>21</v>
      </c>
      <c r="D13" s="33" t="s">
        <v>22</v>
      </c>
      <c r="E13" s="34">
        <v>770</v>
      </c>
      <c r="F13" s="35"/>
      <c r="G13" s="36">
        <f t="shared" si="0"/>
        <v>0</v>
      </c>
    </row>
    <row r="14" spans="2:7" x14ac:dyDescent="0.25">
      <c r="B14" s="33" t="s">
        <v>23</v>
      </c>
      <c r="C14" s="33" t="s">
        <v>24</v>
      </c>
      <c r="D14" s="33" t="s">
        <v>25</v>
      </c>
      <c r="E14" s="34">
        <v>1125</v>
      </c>
      <c r="F14" s="35"/>
      <c r="G14" s="36">
        <f t="shared" si="0"/>
        <v>0</v>
      </c>
    </row>
    <row r="15" spans="2:7" x14ac:dyDescent="0.25">
      <c r="B15" s="33" t="s">
        <v>26</v>
      </c>
      <c r="C15" s="33" t="s">
        <v>27</v>
      </c>
      <c r="D15" s="33" t="s">
        <v>28</v>
      </c>
      <c r="E15" s="34">
        <v>430</v>
      </c>
      <c r="F15" s="35"/>
      <c r="G15" s="36">
        <f t="shared" si="0"/>
        <v>0</v>
      </c>
    </row>
    <row r="16" spans="2:7" x14ac:dyDescent="0.25">
      <c r="B16" s="33" t="s">
        <v>29</v>
      </c>
      <c r="C16" s="33" t="s">
        <v>30</v>
      </c>
      <c r="D16" s="33" t="s">
        <v>31</v>
      </c>
      <c r="E16" s="34">
        <v>550</v>
      </c>
      <c r="F16" s="35"/>
      <c r="G16" s="36">
        <f t="shared" si="0"/>
        <v>0</v>
      </c>
    </row>
    <row r="17" spans="2:7" x14ac:dyDescent="0.25">
      <c r="B17" s="33" t="s">
        <v>32</v>
      </c>
      <c r="C17" s="33" t="s">
        <v>33</v>
      </c>
      <c r="D17" s="33" t="s">
        <v>34</v>
      </c>
      <c r="E17" s="34">
        <v>1755</v>
      </c>
      <c r="F17" s="35"/>
      <c r="G17" s="36">
        <f t="shared" si="0"/>
        <v>0</v>
      </c>
    </row>
    <row r="18" spans="2:7" x14ac:dyDescent="0.25">
      <c r="B18" s="33" t="s">
        <v>35</v>
      </c>
      <c r="C18" s="33" t="s">
        <v>9</v>
      </c>
      <c r="D18" s="33" t="s">
        <v>36</v>
      </c>
      <c r="E18" s="34">
        <v>700</v>
      </c>
      <c r="F18" s="35"/>
      <c r="G18" s="36">
        <f t="shared" si="0"/>
        <v>0</v>
      </c>
    </row>
    <row r="19" spans="2:7" x14ac:dyDescent="0.25">
      <c r="B19" s="33" t="s">
        <v>37</v>
      </c>
      <c r="C19" s="33" t="s">
        <v>38</v>
      </c>
      <c r="D19" s="33" t="s">
        <v>39</v>
      </c>
      <c r="E19" s="34">
        <v>1500</v>
      </c>
      <c r="F19" s="35"/>
      <c r="G19" s="36">
        <f t="shared" si="0"/>
        <v>0</v>
      </c>
    </row>
    <row r="20" spans="2:7" x14ac:dyDescent="0.25">
      <c r="B20" s="33" t="s">
        <v>40</v>
      </c>
      <c r="C20" s="33" t="s">
        <v>41</v>
      </c>
      <c r="D20" s="33" t="s">
        <v>42</v>
      </c>
      <c r="E20" s="34">
        <v>700</v>
      </c>
      <c r="F20" s="35"/>
      <c r="G20" s="36">
        <f t="shared" si="0"/>
        <v>0</v>
      </c>
    </row>
    <row r="21" spans="2:7" x14ac:dyDescent="0.25">
      <c r="B21" s="33" t="s">
        <v>43</v>
      </c>
      <c r="C21" s="33" t="s">
        <v>44</v>
      </c>
      <c r="D21" s="33" t="s">
        <v>45</v>
      </c>
      <c r="E21" s="34">
        <v>705</v>
      </c>
      <c r="F21" s="35"/>
      <c r="G21" s="36">
        <f t="shared" si="0"/>
        <v>0</v>
      </c>
    </row>
    <row r="22" spans="2:7" x14ac:dyDescent="0.25">
      <c r="B22" s="33" t="s">
        <v>46</v>
      </c>
      <c r="C22" s="33" t="s">
        <v>47</v>
      </c>
      <c r="D22" s="33" t="s">
        <v>48</v>
      </c>
      <c r="E22" s="34">
        <v>2250</v>
      </c>
      <c r="F22" s="35"/>
      <c r="G22" s="36">
        <f t="shared" si="0"/>
        <v>0</v>
      </c>
    </row>
    <row r="23" spans="2:7" x14ac:dyDescent="0.25">
      <c r="B23" s="33" t="s">
        <v>49</v>
      </c>
      <c r="C23" s="33" t="s">
        <v>50</v>
      </c>
      <c r="D23" s="33" t="s">
        <v>51</v>
      </c>
      <c r="E23" s="34">
        <v>700</v>
      </c>
      <c r="F23" s="35"/>
      <c r="G23" s="36">
        <f t="shared" si="0"/>
        <v>0</v>
      </c>
    </row>
    <row r="24" spans="2:7" x14ac:dyDescent="0.25">
      <c r="B24" s="2"/>
      <c r="C24" s="2"/>
      <c r="E24" s="3"/>
    </row>
    <row r="25" spans="2:7" x14ac:dyDescent="0.25">
      <c r="B25" s="33" t="s">
        <v>52</v>
      </c>
      <c r="C25" s="33"/>
      <c r="D25" s="37"/>
      <c r="E25" s="34">
        <f>SUM(E8:E23)</f>
        <v>20000</v>
      </c>
      <c r="F25" s="37"/>
      <c r="G25" s="38">
        <f>SUM(G8:G24)</f>
        <v>0</v>
      </c>
    </row>
  </sheetData>
  <sheetProtection algorithmName="SHA-512" hashValue="a8BmgQFNeSQQ/r8O1XuPeOL+tM2TbXv2wfl0M43x4zC3Nmvc322OvKyuFjfyIkcFYbIjfAI3X38NnLXbpRDFDw==" saltValue="kC+CEeWa372njo1BtCwIEg==" spinCount="100000" sheet="1" objects="1" scenarios="1"/>
  <mergeCells count="1">
    <mergeCell ref="B2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0BAA0-7ECA-45C4-8AF6-185E66A5C000}">
  <dimension ref="B2:G25"/>
  <sheetViews>
    <sheetView workbookViewId="0">
      <selection activeCell="B2" sqref="B2:G4"/>
    </sheetView>
  </sheetViews>
  <sheetFormatPr defaultRowHeight="15" x14ac:dyDescent="0.25"/>
  <cols>
    <col min="2" max="2" width="19.140625" customWidth="1"/>
    <col min="3" max="3" width="40.7109375" customWidth="1"/>
    <col min="4" max="4" width="17.7109375" customWidth="1"/>
    <col min="5" max="5" width="14" customWidth="1"/>
    <col min="6" max="6" width="10.5703125" bestFit="1" customWidth="1"/>
    <col min="7" max="7" width="14.140625" bestFit="1" customWidth="1"/>
  </cols>
  <sheetData>
    <row r="2" spans="2:7" x14ac:dyDescent="0.25">
      <c r="B2" s="65" t="s">
        <v>85</v>
      </c>
      <c r="C2" s="65"/>
      <c r="D2" s="65"/>
      <c r="E2" s="65"/>
      <c r="F2" s="65"/>
      <c r="G2" s="65"/>
    </row>
    <row r="3" spans="2:7" x14ac:dyDescent="0.25">
      <c r="B3" s="65"/>
      <c r="C3" s="65"/>
      <c r="D3" s="65"/>
      <c r="E3" s="65"/>
      <c r="F3" s="65"/>
      <c r="G3" s="65"/>
    </row>
    <row r="4" spans="2:7" x14ac:dyDescent="0.25">
      <c r="B4" s="65"/>
      <c r="C4" s="65"/>
      <c r="D4" s="65"/>
      <c r="E4" s="65"/>
      <c r="F4" s="65"/>
      <c r="G4" s="65"/>
    </row>
    <row r="6" spans="2:7" x14ac:dyDescent="0.25">
      <c r="E6" s="1" t="s">
        <v>0</v>
      </c>
    </row>
    <row r="7" spans="2:7" x14ac:dyDescent="0.25">
      <c r="B7" s="31" t="s">
        <v>1</v>
      </c>
      <c r="C7" s="31" t="s">
        <v>2</v>
      </c>
      <c r="D7" s="32" t="s">
        <v>3</v>
      </c>
      <c r="E7" s="31" t="s">
        <v>4</v>
      </c>
      <c r="F7" s="31" t="s">
        <v>53</v>
      </c>
      <c r="G7" s="31" t="s">
        <v>54</v>
      </c>
    </row>
    <row r="8" spans="2:7" x14ac:dyDescent="0.25">
      <c r="B8" s="33" t="s">
        <v>5</v>
      </c>
      <c r="C8" s="33" t="s">
        <v>6</v>
      </c>
      <c r="D8" s="33" t="s">
        <v>7</v>
      </c>
      <c r="E8" s="34">
        <v>60</v>
      </c>
      <c r="F8" s="35"/>
      <c r="G8" s="36">
        <f>SUM(E8)*F8</f>
        <v>0</v>
      </c>
    </row>
    <row r="9" spans="2:7" x14ac:dyDescent="0.25">
      <c r="B9" s="33" t="s">
        <v>8</v>
      </c>
      <c r="C9" s="33" t="s">
        <v>9</v>
      </c>
      <c r="D9" s="33" t="s">
        <v>10</v>
      </c>
      <c r="E9" s="34">
        <v>7000</v>
      </c>
      <c r="F9" s="35"/>
      <c r="G9" s="36">
        <f t="shared" ref="G9:G23" si="0">SUM(E9)*F9</f>
        <v>0</v>
      </c>
    </row>
    <row r="10" spans="2:7" x14ac:dyDescent="0.25">
      <c r="B10" s="33" t="s">
        <v>11</v>
      </c>
      <c r="C10" s="33" t="s">
        <v>12</v>
      </c>
      <c r="D10" s="33" t="s">
        <v>13</v>
      </c>
      <c r="E10" s="34">
        <v>240</v>
      </c>
      <c r="F10" s="35"/>
      <c r="G10" s="36">
        <f t="shared" si="0"/>
        <v>0</v>
      </c>
    </row>
    <row r="11" spans="2:7" x14ac:dyDescent="0.25">
      <c r="B11" s="33" t="s">
        <v>14</v>
      </c>
      <c r="C11" s="33" t="s">
        <v>15</v>
      </c>
      <c r="D11" s="33" t="s">
        <v>16</v>
      </c>
      <c r="E11" s="34">
        <v>775</v>
      </c>
      <c r="F11" s="35"/>
      <c r="G11" s="36">
        <f t="shared" si="0"/>
        <v>0</v>
      </c>
    </row>
    <row r="12" spans="2:7" x14ac:dyDescent="0.25">
      <c r="B12" s="33" t="s">
        <v>17</v>
      </c>
      <c r="C12" s="33" t="s">
        <v>18</v>
      </c>
      <c r="D12" s="33" t="s">
        <v>19</v>
      </c>
      <c r="E12" s="34">
        <v>740</v>
      </c>
      <c r="F12" s="35"/>
      <c r="G12" s="36">
        <f t="shared" si="0"/>
        <v>0</v>
      </c>
    </row>
    <row r="13" spans="2:7" x14ac:dyDescent="0.25">
      <c r="B13" s="33" t="s">
        <v>20</v>
      </c>
      <c r="C13" s="33" t="s">
        <v>21</v>
      </c>
      <c r="D13" s="33" t="s">
        <v>22</v>
      </c>
      <c r="E13" s="34">
        <v>770</v>
      </c>
      <c r="F13" s="35"/>
      <c r="G13" s="36">
        <f t="shared" si="0"/>
        <v>0</v>
      </c>
    </row>
    <row r="14" spans="2:7" x14ac:dyDescent="0.25">
      <c r="B14" s="33" t="s">
        <v>23</v>
      </c>
      <c r="C14" s="33" t="s">
        <v>24</v>
      </c>
      <c r="D14" s="33" t="s">
        <v>25</v>
      </c>
      <c r="E14" s="34">
        <v>1125</v>
      </c>
      <c r="F14" s="35"/>
      <c r="G14" s="36">
        <f t="shared" si="0"/>
        <v>0</v>
      </c>
    </row>
    <row r="15" spans="2:7" x14ac:dyDescent="0.25">
      <c r="B15" s="33" t="s">
        <v>26</v>
      </c>
      <c r="C15" s="33" t="s">
        <v>27</v>
      </c>
      <c r="D15" s="33" t="s">
        <v>28</v>
      </c>
      <c r="E15" s="34">
        <v>430</v>
      </c>
      <c r="F15" s="35"/>
      <c r="G15" s="36">
        <f t="shared" si="0"/>
        <v>0</v>
      </c>
    </row>
    <row r="16" spans="2:7" x14ac:dyDescent="0.25">
      <c r="B16" s="33" t="s">
        <v>29</v>
      </c>
      <c r="C16" s="33" t="s">
        <v>30</v>
      </c>
      <c r="D16" s="33" t="s">
        <v>31</v>
      </c>
      <c r="E16" s="34">
        <v>550</v>
      </c>
      <c r="F16" s="35"/>
      <c r="G16" s="36">
        <f t="shared" si="0"/>
        <v>0</v>
      </c>
    </row>
    <row r="17" spans="2:7" x14ac:dyDescent="0.25">
      <c r="B17" s="33" t="s">
        <v>32</v>
      </c>
      <c r="C17" s="33" t="s">
        <v>33</v>
      </c>
      <c r="D17" s="33" t="s">
        <v>34</v>
      </c>
      <c r="E17" s="34">
        <v>1755</v>
      </c>
      <c r="F17" s="35"/>
      <c r="G17" s="36">
        <f t="shared" si="0"/>
        <v>0</v>
      </c>
    </row>
    <row r="18" spans="2:7" x14ac:dyDescent="0.25">
      <c r="B18" s="33" t="s">
        <v>35</v>
      </c>
      <c r="C18" s="33" t="s">
        <v>9</v>
      </c>
      <c r="D18" s="33" t="s">
        <v>36</v>
      </c>
      <c r="E18" s="34">
        <v>700</v>
      </c>
      <c r="F18" s="35"/>
      <c r="G18" s="36">
        <f t="shared" si="0"/>
        <v>0</v>
      </c>
    </row>
    <row r="19" spans="2:7" x14ac:dyDescent="0.25">
      <c r="B19" s="33" t="s">
        <v>37</v>
      </c>
      <c r="C19" s="33" t="s">
        <v>38</v>
      </c>
      <c r="D19" s="33" t="s">
        <v>39</v>
      </c>
      <c r="E19" s="34">
        <v>1500</v>
      </c>
      <c r="F19" s="35"/>
      <c r="G19" s="36">
        <f t="shared" si="0"/>
        <v>0</v>
      </c>
    </row>
    <row r="20" spans="2:7" x14ac:dyDescent="0.25">
      <c r="B20" s="33" t="s">
        <v>40</v>
      </c>
      <c r="C20" s="33" t="s">
        <v>41</v>
      </c>
      <c r="D20" s="33" t="s">
        <v>42</v>
      </c>
      <c r="E20" s="34">
        <v>700</v>
      </c>
      <c r="F20" s="35"/>
      <c r="G20" s="36">
        <f t="shared" si="0"/>
        <v>0</v>
      </c>
    </row>
    <row r="21" spans="2:7" x14ac:dyDescent="0.25">
      <c r="B21" s="33" t="s">
        <v>43</v>
      </c>
      <c r="C21" s="33" t="s">
        <v>44</v>
      </c>
      <c r="D21" s="33" t="s">
        <v>45</v>
      </c>
      <c r="E21" s="34">
        <v>705</v>
      </c>
      <c r="F21" s="35"/>
      <c r="G21" s="36">
        <f t="shared" si="0"/>
        <v>0</v>
      </c>
    </row>
    <row r="22" spans="2:7" x14ac:dyDescent="0.25">
      <c r="B22" s="33" t="s">
        <v>46</v>
      </c>
      <c r="C22" s="33" t="s">
        <v>47</v>
      </c>
      <c r="D22" s="33" t="s">
        <v>48</v>
      </c>
      <c r="E22" s="34">
        <v>2250</v>
      </c>
      <c r="F22" s="35"/>
      <c r="G22" s="36">
        <f t="shared" si="0"/>
        <v>0</v>
      </c>
    </row>
    <row r="23" spans="2:7" x14ac:dyDescent="0.25">
      <c r="B23" s="33" t="s">
        <v>49</v>
      </c>
      <c r="C23" s="33" t="s">
        <v>50</v>
      </c>
      <c r="D23" s="33" t="s">
        <v>51</v>
      </c>
      <c r="E23" s="34">
        <v>700</v>
      </c>
      <c r="F23" s="35"/>
      <c r="G23" s="36">
        <f t="shared" si="0"/>
        <v>0</v>
      </c>
    </row>
    <row r="24" spans="2:7" x14ac:dyDescent="0.25">
      <c r="B24" s="2"/>
      <c r="C24" s="2"/>
      <c r="E24" s="3"/>
    </row>
    <row r="25" spans="2:7" x14ac:dyDescent="0.25">
      <c r="B25" s="33" t="s">
        <v>52</v>
      </c>
      <c r="C25" s="33"/>
      <c r="D25" s="37"/>
      <c r="E25" s="34">
        <f>SUM(E8:E23)</f>
        <v>20000</v>
      </c>
      <c r="F25" s="37"/>
      <c r="G25" s="38">
        <f>SUM(G8:G24)</f>
        <v>0</v>
      </c>
    </row>
  </sheetData>
  <sheetProtection algorithmName="SHA-512" hashValue="CDUrRa5I8xkkmOIZ5Z5fiByjZfKfnOyEpenOZfjZ4pNjsagLa1ruzwMt2wrrlIbxm7HOz0uwRrblsLEvQgAMQw==" saltValue="VJKeBTm3uylB4Id+SuWpuA==" spinCount="100000" sheet="1" objects="1" scenarios="1"/>
  <mergeCells count="1">
    <mergeCell ref="B2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7CA5-AAC8-49F3-A9DF-135FCA95C6DC}">
  <dimension ref="B2:G25"/>
  <sheetViews>
    <sheetView tabSelected="1" workbookViewId="0">
      <selection activeCell="J13" sqref="J13"/>
    </sheetView>
  </sheetViews>
  <sheetFormatPr defaultRowHeight="15" x14ac:dyDescent="0.25"/>
  <cols>
    <col min="2" max="2" width="19.140625" customWidth="1"/>
    <col min="3" max="3" width="40.7109375" customWidth="1"/>
    <col min="4" max="4" width="17.7109375" customWidth="1"/>
    <col min="5" max="5" width="14" customWidth="1"/>
    <col min="6" max="6" width="10.5703125" bestFit="1" customWidth="1"/>
    <col min="7" max="7" width="14.140625" bestFit="1" customWidth="1"/>
  </cols>
  <sheetData>
    <row r="2" spans="2:7" x14ac:dyDescent="0.25">
      <c r="B2" s="65" t="s">
        <v>86</v>
      </c>
      <c r="C2" s="65"/>
      <c r="D2" s="65"/>
      <c r="E2" s="65"/>
      <c r="F2" s="65"/>
      <c r="G2" s="65"/>
    </row>
    <row r="3" spans="2:7" x14ac:dyDescent="0.25">
      <c r="B3" s="65"/>
      <c r="C3" s="65"/>
      <c r="D3" s="65"/>
      <c r="E3" s="65"/>
      <c r="F3" s="65"/>
      <c r="G3" s="65"/>
    </row>
    <row r="4" spans="2:7" x14ac:dyDescent="0.25">
      <c r="B4" s="65"/>
      <c r="C4" s="65"/>
      <c r="D4" s="65"/>
      <c r="E4" s="65"/>
      <c r="F4" s="65"/>
      <c r="G4" s="65"/>
    </row>
    <row r="6" spans="2:7" x14ac:dyDescent="0.25">
      <c r="E6" s="1" t="s">
        <v>0</v>
      </c>
    </row>
    <row r="7" spans="2:7" x14ac:dyDescent="0.25">
      <c r="B7" s="31" t="s">
        <v>1</v>
      </c>
      <c r="C7" s="31" t="s">
        <v>2</v>
      </c>
      <c r="D7" s="32" t="s">
        <v>3</v>
      </c>
      <c r="E7" s="31" t="s">
        <v>4</v>
      </c>
      <c r="F7" s="31" t="s">
        <v>53</v>
      </c>
      <c r="G7" s="31" t="s">
        <v>54</v>
      </c>
    </row>
    <row r="8" spans="2:7" x14ac:dyDescent="0.25">
      <c r="B8" s="33" t="s">
        <v>5</v>
      </c>
      <c r="C8" s="33" t="s">
        <v>6</v>
      </c>
      <c r="D8" s="33" t="s">
        <v>7</v>
      </c>
      <c r="E8" s="34">
        <v>60</v>
      </c>
      <c r="F8" s="35"/>
      <c r="G8" s="36">
        <f>SUM(E8)*F8</f>
        <v>0</v>
      </c>
    </row>
    <row r="9" spans="2:7" x14ac:dyDescent="0.25">
      <c r="B9" s="33" t="s">
        <v>8</v>
      </c>
      <c r="C9" s="33" t="s">
        <v>9</v>
      </c>
      <c r="D9" s="33" t="s">
        <v>10</v>
      </c>
      <c r="E9" s="34">
        <v>7000</v>
      </c>
      <c r="F9" s="35"/>
      <c r="G9" s="36">
        <f t="shared" ref="G9:G23" si="0">SUM(E9)*F9</f>
        <v>0</v>
      </c>
    </row>
    <row r="10" spans="2:7" x14ac:dyDescent="0.25">
      <c r="B10" s="33" t="s">
        <v>11</v>
      </c>
      <c r="C10" s="33" t="s">
        <v>12</v>
      </c>
      <c r="D10" s="33" t="s">
        <v>13</v>
      </c>
      <c r="E10" s="34">
        <v>240</v>
      </c>
      <c r="F10" s="35"/>
      <c r="G10" s="36">
        <f t="shared" si="0"/>
        <v>0</v>
      </c>
    </row>
    <row r="11" spans="2:7" x14ac:dyDescent="0.25">
      <c r="B11" s="33" t="s">
        <v>14</v>
      </c>
      <c r="C11" s="33" t="s">
        <v>15</v>
      </c>
      <c r="D11" s="33" t="s">
        <v>16</v>
      </c>
      <c r="E11" s="34">
        <v>775</v>
      </c>
      <c r="F11" s="35"/>
      <c r="G11" s="36">
        <f t="shared" si="0"/>
        <v>0</v>
      </c>
    </row>
    <row r="12" spans="2:7" x14ac:dyDescent="0.25">
      <c r="B12" s="33" t="s">
        <v>17</v>
      </c>
      <c r="C12" s="33" t="s">
        <v>18</v>
      </c>
      <c r="D12" s="33" t="s">
        <v>19</v>
      </c>
      <c r="E12" s="34">
        <v>740</v>
      </c>
      <c r="F12" s="35"/>
      <c r="G12" s="36">
        <f t="shared" si="0"/>
        <v>0</v>
      </c>
    </row>
    <row r="13" spans="2:7" x14ac:dyDescent="0.25">
      <c r="B13" s="33" t="s">
        <v>20</v>
      </c>
      <c r="C13" s="33" t="s">
        <v>21</v>
      </c>
      <c r="D13" s="33" t="s">
        <v>22</v>
      </c>
      <c r="E13" s="34">
        <v>770</v>
      </c>
      <c r="F13" s="35"/>
      <c r="G13" s="36">
        <f t="shared" si="0"/>
        <v>0</v>
      </c>
    </row>
    <row r="14" spans="2:7" x14ac:dyDescent="0.25">
      <c r="B14" s="33" t="s">
        <v>23</v>
      </c>
      <c r="C14" s="33" t="s">
        <v>24</v>
      </c>
      <c r="D14" s="33" t="s">
        <v>25</v>
      </c>
      <c r="E14" s="34">
        <v>1125</v>
      </c>
      <c r="F14" s="35"/>
      <c r="G14" s="36">
        <f t="shared" si="0"/>
        <v>0</v>
      </c>
    </row>
    <row r="15" spans="2:7" x14ac:dyDescent="0.25">
      <c r="B15" s="33" t="s">
        <v>26</v>
      </c>
      <c r="C15" s="33" t="s">
        <v>27</v>
      </c>
      <c r="D15" s="33" t="s">
        <v>28</v>
      </c>
      <c r="E15" s="34">
        <v>430</v>
      </c>
      <c r="F15" s="35"/>
      <c r="G15" s="36">
        <f t="shared" si="0"/>
        <v>0</v>
      </c>
    </row>
    <row r="16" spans="2:7" x14ac:dyDescent="0.25">
      <c r="B16" s="33" t="s">
        <v>29</v>
      </c>
      <c r="C16" s="33" t="s">
        <v>30</v>
      </c>
      <c r="D16" s="33" t="s">
        <v>31</v>
      </c>
      <c r="E16" s="34">
        <v>550</v>
      </c>
      <c r="F16" s="35"/>
      <c r="G16" s="36">
        <f t="shared" si="0"/>
        <v>0</v>
      </c>
    </row>
    <row r="17" spans="2:7" x14ac:dyDescent="0.25">
      <c r="B17" s="33" t="s">
        <v>32</v>
      </c>
      <c r="C17" s="33" t="s">
        <v>33</v>
      </c>
      <c r="D17" s="33" t="s">
        <v>34</v>
      </c>
      <c r="E17" s="34">
        <v>1755</v>
      </c>
      <c r="F17" s="35"/>
      <c r="G17" s="36">
        <f t="shared" si="0"/>
        <v>0</v>
      </c>
    </row>
    <row r="18" spans="2:7" x14ac:dyDescent="0.25">
      <c r="B18" s="33" t="s">
        <v>35</v>
      </c>
      <c r="C18" s="33" t="s">
        <v>9</v>
      </c>
      <c r="D18" s="33" t="s">
        <v>36</v>
      </c>
      <c r="E18" s="34">
        <v>700</v>
      </c>
      <c r="F18" s="35"/>
      <c r="G18" s="36">
        <f t="shared" si="0"/>
        <v>0</v>
      </c>
    </row>
    <row r="19" spans="2:7" x14ac:dyDescent="0.25">
      <c r="B19" s="33" t="s">
        <v>37</v>
      </c>
      <c r="C19" s="33" t="s">
        <v>38</v>
      </c>
      <c r="D19" s="33" t="s">
        <v>39</v>
      </c>
      <c r="E19" s="34">
        <v>1500</v>
      </c>
      <c r="F19" s="35"/>
      <c r="G19" s="36">
        <f t="shared" si="0"/>
        <v>0</v>
      </c>
    </row>
    <row r="20" spans="2:7" x14ac:dyDescent="0.25">
      <c r="B20" s="33" t="s">
        <v>40</v>
      </c>
      <c r="C20" s="33" t="s">
        <v>41</v>
      </c>
      <c r="D20" s="33" t="s">
        <v>42</v>
      </c>
      <c r="E20" s="34">
        <v>700</v>
      </c>
      <c r="F20" s="35"/>
      <c r="G20" s="36">
        <f t="shared" si="0"/>
        <v>0</v>
      </c>
    </row>
    <row r="21" spans="2:7" x14ac:dyDescent="0.25">
      <c r="B21" s="33" t="s">
        <v>43</v>
      </c>
      <c r="C21" s="33" t="s">
        <v>44</v>
      </c>
      <c r="D21" s="33" t="s">
        <v>45</v>
      </c>
      <c r="E21" s="34">
        <v>705</v>
      </c>
      <c r="F21" s="35"/>
      <c r="G21" s="36">
        <f t="shared" si="0"/>
        <v>0</v>
      </c>
    </row>
    <row r="22" spans="2:7" x14ac:dyDescent="0.25">
      <c r="B22" s="33" t="s">
        <v>46</v>
      </c>
      <c r="C22" s="33" t="s">
        <v>47</v>
      </c>
      <c r="D22" s="33" t="s">
        <v>48</v>
      </c>
      <c r="E22" s="34">
        <v>2250</v>
      </c>
      <c r="F22" s="35"/>
      <c r="G22" s="36">
        <f t="shared" si="0"/>
        <v>0</v>
      </c>
    </row>
    <row r="23" spans="2:7" x14ac:dyDescent="0.25">
      <c r="B23" s="33" t="s">
        <v>49</v>
      </c>
      <c r="C23" s="33" t="s">
        <v>50</v>
      </c>
      <c r="D23" s="33" t="s">
        <v>51</v>
      </c>
      <c r="E23" s="34">
        <v>700</v>
      </c>
      <c r="F23" s="35"/>
      <c r="G23" s="36">
        <f t="shared" si="0"/>
        <v>0</v>
      </c>
    </row>
    <row r="24" spans="2:7" x14ac:dyDescent="0.25">
      <c r="B24" s="2"/>
      <c r="C24" s="2"/>
      <c r="E24" s="3"/>
    </row>
    <row r="25" spans="2:7" x14ac:dyDescent="0.25">
      <c r="B25" s="33" t="s">
        <v>52</v>
      </c>
      <c r="C25" s="33"/>
      <c r="D25" s="37"/>
      <c r="E25" s="34">
        <f>SUM(E8:E23)</f>
        <v>20000</v>
      </c>
      <c r="F25" s="37"/>
      <c r="G25" s="38">
        <f>SUM(G8:G24)</f>
        <v>0</v>
      </c>
    </row>
  </sheetData>
  <sheetProtection algorithmName="SHA-512" hashValue="3/eG3SovwBSRHpl6Gom4w3QtBriI6XWGkZsJ8NaWMFNqcXIezYmYNzrVrZqxgTGIiJwpqY6R6tU5y4YWTYevdA==" saltValue="XZwy0JS6NTviUFByayl42A==" spinCount="100000" sheet="1" objects="1" scenarios="1"/>
  <mergeCells count="1">
    <mergeCell ref="B2:G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ba91227-1296-4dae-926b-fdc809cb087e}" enabled="1" method="Standard" siteId="{0a055e7f-2ab5-47dc-bcdc-dc3c81f1b1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Base Year- CLIN 0001</vt:lpstr>
      <vt:lpstr>Option Year 1 - CLIN 0101</vt:lpstr>
      <vt:lpstr>Option Year 2- CLIN 0201</vt:lpstr>
      <vt:lpstr>Option Year 3 - CLIN 0301</vt:lpstr>
      <vt:lpstr>Base Year 4 - CLIN 0401</vt:lpstr>
    </vt:vector>
  </TitlesOfParts>
  <Company>Architect of the Capitol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Lee (Randy)</dc:creator>
  <cp:lastModifiedBy>Fuqua, Donald B.</cp:lastModifiedBy>
  <cp:lastPrinted>2026-09-08T15:29:26Z</cp:lastPrinted>
  <dcterms:created xsi:type="dcterms:W3CDTF">2026-08-19T15:10:39Z</dcterms:created>
  <dcterms:modified xsi:type="dcterms:W3CDTF">2026-09-11T13:48:48Z</dcterms:modified>
</cp:coreProperties>
</file>