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ntracts with Options\FY 26\Housekeeping Services Recompete\RFP\Amendment 0002_post QnA_Oral Presentations\"/>
    </mc:Choice>
  </mc:AlternateContent>
  <xr:revisionPtr revIDLastSave="0" documentId="13_ncr:1_{9A8287B1-FD82-42E6-AB77-00D35AA0D986}" xr6:coauthVersionLast="47" xr6:coauthVersionMax="47" xr10:uidLastSave="{00000000-0000-0000-0000-000000000000}"/>
  <bookViews>
    <workbookView xWindow="28680" yWindow="1545" windowWidth="20730" windowHeight="11040" activeTab="3" xr2:uid="{6174C859-D327-436C-A296-8AA5A9A418EE}"/>
  </bookViews>
  <sheets>
    <sheet name="1. Phase-in" sheetId="4" r:id="rId1"/>
    <sheet name="2. LRMC" sheetId="2" r:id="rId2"/>
    <sheet name="3. MEDDAC-B" sheetId="3" r:id="rId3"/>
    <sheet name="4. ROBMC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5" i="3" l="1"/>
  <c r="C44" i="3"/>
  <c r="B45" i="3" s="1"/>
  <c r="B44" i="3"/>
  <c r="C43" i="3" s="1"/>
  <c r="B43" i="3"/>
  <c r="C38" i="3"/>
  <c r="C32" i="3"/>
  <c r="C31" i="3"/>
  <c r="B32" i="3" s="1"/>
  <c r="B31" i="3"/>
  <c r="C30" i="3" s="1"/>
  <c r="B30" i="3"/>
  <c r="C25" i="3"/>
  <c r="C24" i="3"/>
  <c r="B25" i="3" s="1"/>
  <c r="B24" i="3"/>
  <c r="C23" i="3" s="1"/>
  <c r="B23" i="3"/>
  <c r="C19" i="3"/>
  <c r="C18" i="3"/>
  <c r="B19" i="3" s="1"/>
  <c r="B18" i="3"/>
  <c r="C17" i="3" s="1"/>
  <c r="B17" i="3"/>
  <c r="C13" i="3"/>
  <c r="C12" i="3"/>
  <c r="B13" i="3" s="1"/>
  <c r="B12" i="3"/>
  <c r="C11" i="3" s="1"/>
  <c r="B11" i="3"/>
  <c r="C7" i="3"/>
  <c r="C6" i="3"/>
  <c r="B7" i="3" s="1"/>
  <c r="B6" i="3"/>
  <c r="C5" i="3" s="1"/>
  <c r="B5" i="3"/>
  <c r="C37" i="3" l="1"/>
  <c r="B38" i="3" s="1"/>
  <c r="B37" i="3"/>
  <c r="C36" i="3" s="1"/>
  <c r="B36" i="3"/>
  <c r="C74" i="2"/>
  <c r="C73" i="2"/>
  <c r="B74" i="2" s="1"/>
  <c r="B73" i="2"/>
  <c r="C72" i="2"/>
  <c r="B72" i="2"/>
  <c r="C71" i="2" s="1"/>
  <c r="C70" i="2"/>
  <c r="B71" i="2" s="1"/>
  <c r="C69" i="2"/>
  <c r="B70" i="2" s="1"/>
  <c r="C84" i="2" l="1"/>
  <c r="C83" i="2"/>
  <c r="B84" i="2" s="1"/>
  <c r="B83" i="2"/>
  <c r="C82" i="2" s="1"/>
  <c r="B82" i="2"/>
  <c r="C81" i="2" s="1"/>
  <c r="C80" i="2"/>
  <c r="B81" i="2" s="1"/>
  <c r="C79" i="2"/>
  <c r="B80" i="2" s="1"/>
  <c r="C65" i="2"/>
  <c r="C64" i="2"/>
  <c r="B65" i="2" s="1"/>
  <c r="B64" i="2"/>
  <c r="C63" i="2" s="1"/>
  <c r="B63" i="2"/>
  <c r="C62" i="2"/>
  <c r="C61" i="2"/>
  <c r="B62" i="2" s="1"/>
  <c r="C60" i="2"/>
  <c r="B61" i="2" s="1"/>
  <c r="C55" i="2"/>
  <c r="C54" i="2"/>
  <c r="B55" i="2" s="1"/>
  <c r="B54" i="2"/>
  <c r="C53" i="2" s="1"/>
  <c r="B53" i="2"/>
  <c r="C52" i="2" s="1"/>
  <c r="C51" i="2"/>
  <c r="B52" i="2" s="1"/>
  <c r="C50" i="2"/>
  <c r="B51" i="2" s="1"/>
  <c r="C46" i="2"/>
  <c r="C45" i="2"/>
  <c r="B46" i="2" s="1"/>
  <c r="B45" i="2"/>
  <c r="C44" i="2" s="1"/>
  <c r="B44" i="2"/>
  <c r="C43" i="2" s="1"/>
  <c r="C42" i="2"/>
  <c r="B43" i="2" s="1"/>
  <c r="C41" i="2"/>
  <c r="B42" i="2" s="1"/>
  <c r="C37" i="2"/>
  <c r="C36" i="2"/>
  <c r="B37" i="2" s="1"/>
  <c r="B36" i="2"/>
  <c r="C35" i="2" s="1"/>
  <c r="B35" i="2"/>
  <c r="C34" i="2" s="1"/>
  <c r="C33" i="2"/>
  <c r="B34" i="2" s="1"/>
  <c r="C32" i="2"/>
  <c r="B33" i="2" s="1"/>
  <c r="C28" i="2"/>
  <c r="C27" i="2"/>
  <c r="B28" i="2" s="1"/>
  <c r="B27" i="2"/>
  <c r="C26" i="2" s="1"/>
  <c r="B26" i="2"/>
  <c r="C25" i="2" s="1"/>
  <c r="C24" i="2"/>
  <c r="B25" i="2" s="1"/>
  <c r="C23" i="2"/>
  <c r="B24" i="2" s="1"/>
  <c r="C19" i="2"/>
  <c r="C18" i="2"/>
  <c r="B19" i="2" s="1"/>
  <c r="B18" i="2"/>
  <c r="C17" i="2"/>
  <c r="B17" i="2"/>
  <c r="C16" i="2" s="1"/>
  <c r="C15" i="2"/>
  <c r="B16" i="2" s="1"/>
  <c r="C14" i="2"/>
  <c r="B15" i="2" s="1"/>
  <c r="C10" i="2"/>
  <c r="C9" i="2"/>
  <c r="B10" i="2" s="1"/>
  <c r="B9" i="2"/>
  <c r="C8" i="2" s="1"/>
  <c r="B8" i="2"/>
  <c r="C7" i="2" s="1"/>
  <c r="C6" i="2"/>
  <c r="B7" i="2" s="1"/>
  <c r="C5" i="2"/>
  <c r="B6" i="2" s="1"/>
  <c r="C71" i="1" l="1"/>
  <c r="C70" i="1"/>
  <c r="B71" i="1" s="1"/>
  <c r="C69" i="1"/>
  <c r="B70" i="1" s="1"/>
  <c r="C62" i="1"/>
  <c r="C61" i="1"/>
  <c r="B62" i="1" s="1"/>
  <c r="C60" i="1"/>
  <c r="B61" i="1" s="1"/>
  <c r="C43" i="1"/>
  <c r="C34" i="1"/>
  <c r="C7" i="1"/>
  <c r="B52" i="1"/>
  <c r="C51" i="1"/>
  <c r="C50" i="1"/>
  <c r="B51" i="1" s="1"/>
  <c r="C42" i="1"/>
  <c r="B43" i="1" s="1"/>
  <c r="C41" i="1"/>
  <c r="B42" i="1" s="1"/>
  <c r="C33" i="1"/>
  <c r="C32" i="1"/>
  <c r="B33" i="1" s="1"/>
  <c r="C24" i="1"/>
  <c r="C23" i="1"/>
  <c r="B24" i="1" s="1"/>
  <c r="C15" i="1"/>
  <c r="B16" i="1" s="1"/>
  <c r="C14" i="1"/>
  <c r="B15" i="1" s="1"/>
  <c r="C6" i="1"/>
  <c r="C5" i="1"/>
  <c r="B6" i="1" s="1"/>
  <c r="B8" i="1"/>
  <c r="B9" i="1"/>
  <c r="C8" i="1" s="1"/>
  <c r="C9" i="1"/>
  <c r="B10" i="1" s="1"/>
  <c r="C10" i="1"/>
  <c r="B17" i="1"/>
  <c r="C16" i="1" s="1"/>
  <c r="B18" i="1"/>
  <c r="C17" i="1" s="1"/>
  <c r="C18" i="1"/>
  <c r="B19" i="1" s="1"/>
  <c r="C19" i="1"/>
  <c r="B26" i="1"/>
  <c r="C25" i="1" s="1"/>
  <c r="B27" i="1"/>
  <c r="C26" i="1" s="1"/>
  <c r="C27" i="1"/>
  <c r="B28" i="1" s="1"/>
  <c r="C28" i="1"/>
  <c r="B35" i="1"/>
  <c r="B36" i="1"/>
  <c r="C35" i="1" s="1"/>
  <c r="C36" i="1"/>
  <c r="B37" i="1" s="1"/>
  <c r="C37" i="1"/>
  <c r="B44" i="1"/>
  <c r="B45" i="1"/>
  <c r="C44" i="1" s="1"/>
  <c r="C45" i="1"/>
  <c r="B46" i="1" s="1"/>
  <c r="C46" i="1"/>
  <c r="B53" i="1"/>
  <c r="C52" i="1" s="1"/>
  <c r="B54" i="1"/>
  <c r="C53" i="1" s="1"/>
  <c r="C54" i="1"/>
  <c r="B55" i="1" s="1"/>
  <c r="C55" i="1"/>
  <c r="B63" i="1"/>
  <c r="B64" i="1"/>
  <c r="C63" i="1" s="1"/>
  <c r="C64" i="1"/>
  <c r="B65" i="1" s="1"/>
  <c r="C65" i="1"/>
  <c r="B72" i="1"/>
  <c r="B73" i="1"/>
  <c r="C72" i="1" s="1"/>
  <c r="C73" i="1"/>
  <c r="B74" i="1" s="1"/>
  <c r="C74" i="1"/>
  <c r="B34" i="1" l="1"/>
  <c r="B25" i="1"/>
  <c r="B7" i="1"/>
</calcChain>
</file>

<file path=xl/sharedStrings.xml><?xml version="1.0" encoding="utf-8"?>
<sst xmlns="http://schemas.openxmlformats.org/spreadsheetml/2006/main" count="450" uniqueCount="37">
  <si>
    <t>Step 3</t>
  </si>
  <si>
    <t>Step 2</t>
  </si>
  <si>
    <t>Step 1</t>
  </si>
  <si>
    <t>Price/Month</t>
  </si>
  <si>
    <t>TO QUANTITY SQM</t>
  </si>
  <si>
    <t>FROM QUANTITY SQM</t>
  </si>
  <si>
    <t>FY31</t>
  </si>
  <si>
    <t>FY30</t>
  </si>
  <si>
    <t>FY29</t>
  </si>
  <si>
    <t>Carpet Cleaning</t>
  </si>
  <si>
    <t>Service Level VI</t>
  </si>
  <si>
    <t>Service Level V</t>
  </si>
  <si>
    <t>Service Level IV</t>
  </si>
  <si>
    <t>Service Level III</t>
  </si>
  <si>
    <t>Service Level II</t>
  </si>
  <si>
    <t>Service Level I</t>
  </si>
  <si>
    <r>
      <rPr>
        <b/>
        <sz val="10"/>
        <color rgb="FF000000"/>
        <rFont val="Arial"/>
        <family val="2"/>
      </rPr>
      <t xml:space="preserve">Healthcare Environmental Cleaning (HEC) for </t>
    </r>
    <r>
      <rPr>
        <b/>
        <i/>
        <sz val="10"/>
        <color rgb="FF4472C4"/>
        <rFont val="Arial"/>
        <family val="2"/>
      </rPr>
      <t>ROBMC</t>
    </r>
  </si>
  <si>
    <t>Interior Window Cleaning</t>
  </si>
  <si>
    <t>Step 4</t>
  </si>
  <si>
    <t>Step 5</t>
  </si>
  <si>
    <t>Step 6</t>
  </si>
  <si>
    <r>
      <rPr>
        <b/>
        <sz val="10"/>
        <color rgb="FF000000"/>
        <rFont val="Arial"/>
        <family val="2"/>
      </rPr>
      <t xml:space="preserve">Healthcare Environmental Cleaning (HEC) for </t>
    </r>
    <r>
      <rPr>
        <b/>
        <i/>
        <sz val="10"/>
        <color rgb="FF4472C4"/>
        <rFont val="Arial"/>
        <family val="2"/>
      </rPr>
      <t>LRMC</t>
    </r>
  </si>
  <si>
    <t>FY27</t>
  </si>
  <si>
    <t>FY28</t>
  </si>
  <si>
    <t>Window Cleaning</t>
  </si>
  <si>
    <t>Floor Stripping &amp; Waxing</t>
  </si>
  <si>
    <t>Linen Handling and Distibution</t>
  </si>
  <si>
    <t>Contingency Cleaning</t>
  </si>
  <si>
    <t>Price/Hour</t>
  </si>
  <si>
    <r>
      <rPr>
        <b/>
        <sz val="10"/>
        <color rgb="FF000000"/>
        <rFont val="Arial"/>
        <family val="2"/>
      </rPr>
      <t xml:space="preserve">Healthcare Environmental Cleaning (HEC) for </t>
    </r>
    <r>
      <rPr>
        <b/>
        <i/>
        <sz val="10"/>
        <color rgb="FF4472C4"/>
        <rFont val="Arial"/>
        <family val="2"/>
      </rPr>
      <t>MEDDAC-B</t>
    </r>
  </si>
  <si>
    <t>QTY</t>
  </si>
  <si>
    <t>Unit</t>
  </si>
  <si>
    <t>Price</t>
  </si>
  <si>
    <t>90-day Contract Phase-in</t>
  </si>
  <si>
    <t>Each</t>
  </si>
  <si>
    <t xml:space="preserve">Stepladder Price Range </t>
  </si>
  <si>
    <t>Indicates the measured Service Level square meters for this facility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</si>
</sst>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[$€-2]\ * #,##0.00_);_([$€-2]\ * \(#,##0.00\);_([$€-2]\ * &quot;-&quot;??_);_(@_)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4"/>
      <name val="Arial"/>
      <family val="2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i/>
      <sz val="10"/>
      <color rgb="FF4472C4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165" fontId="3" fillId="0" borderId="4" xfId="0" applyNumberFormat="1" applyFont="1" applyBorder="1"/>
    <xf numFmtId="165" fontId="3" fillId="0" borderId="2" xfId="0" applyNumberFormat="1" applyFont="1" applyBorder="1"/>
    <xf numFmtId="165" fontId="3" fillId="0" borderId="6" xfId="0" applyNumberFormat="1" applyFont="1" applyBorder="1"/>
    <xf numFmtId="165" fontId="3" fillId="0" borderId="10" xfId="0" applyNumberFormat="1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165" fontId="5" fillId="2" borderId="9" xfId="1" applyNumberFormat="1" applyFont="1" applyFill="1" applyBorder="1" applyProtection="1">
      <protection locked="0"/>
    </xf>
    <xf numFmtId="0" fontId="4" fillId="3" borderId="10" xfId="0" applyFont="1" applyFill="1" applyBorder="1" applyAlignment="1">
      <alignment horizontal="right"/>
    </xf>
    <xf numFmtId="0" fontId="0" fillId="0" borderId="11" xfId="0" applyBorder="1"/>
    <xf numFmtId="164" fontId="0" fillId="0" borderId="0" xfId="0" applyNumberFormat="1"/>
    <xf numFmtId="165" fontId="3" fillId="0" borderId="0" xfId="0" applyNumberFormat="1" applyFont="1"/>
    <xf numFmtId="0" fontId="4" fillId="0" borderId="0" xfId="0" applyFont="1"/>
    <xf numFmtId="0" fontId="6" fillId="0" borderId="0" xfId="0" applyFont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4" fillId="0" borderId="19" xfId="0" applyFont="1" applyBorder="1"/>
    <xf numFmtId="0" fontId="4" fillId="0" borderId="17" xfId="0" applyFont="1" applyBorder="1"/>
    <xf numFmtId="0" fontId="0" fillId="0" borderId="18" xfId="0" applyBorder="1"/>
    <xf numFmtId="165" fontId="0" fillId="0" borderId="0" xfId="0" applyNumberFormat="1"/>
    <xf numFmtId="0" fontId="4" fillId="0" borderId="6" xfId="0" applyFont="1" applyBorder="1"/>
    <xf numFmtId="0" fontId="4" fillId="0" borderId="11" xfId="0" applyFont="1" applyBorder="1"/>
    <xf numFmtId="0" fontId="4" fillId="0" borderId="7" xfId="0" applyFont="1" applyBorder="1"/>
    <xf numFmtId="0" fontId="4" fillId="0" borderId="3" xfId="0" applyFont="1" applyBorder="1"/>
    <xf numFmtId="165" fontId="3" fillId="4" borderId="10" xfId="0" applyNumberFormat="1" applyFont="1" applyFill="1" applyBorder="1"/>
    <xf numFmtId="165" fontId="3" fillId="4" borderId="6" xfId="0" applyNumberFormat="1" applyFont="1" applyFill="1" applyBorder="1"/>
    <xf numFmtId="0" fontId="2" fillId="0" borderId="0" xfId="0" applyFont="1"/>
    <xf numFmtId="0" fontId="2" fillId="0" borderId="29" xfId="0" applyFont="1" applyBorder="1"/>
    <xf numFmtId="0" fontId="0" fillId="0" borderId="6" xfId="0" applyBorder="1"/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0" xfId="0" applyBorder="1"/>
    <xf numFmtId="0" fontId="4" fillId="3" borderId="31" xfId="0" applyFont="1" applyFill="1" applyBorder="1" applyAlignment="1">
      <alignment horizontal="right"/>
    </xf>
    <xf numFmtId="165" fontId="5" fillId="2" borderId="32" xfId="1" applyNumberFormat="1" applyFont="1" applyFill="1" applyBorder="1" applyProtection="1">
      <protection locked="0"/>
    </xf>
    <xf numFmtId="0" fontId="2" fillId="0" borderId="30" xfId="0" applyFont="1" applyBorder="1"/>
    <xf numFmtId="0" fontId="2" fillId="0" borderId="31" xfId="0" applyFont="1" applyBorder="1"/>
    <xf numFmtId="0" fontId="2" fillId="0" borderId="33" xfId="0" applyFont="1" applyBorder="1"/>
    <xf numFmtId="0" fontId="4" fillId="0" borderId="31" xfId="0" applyFont="1" applyBorder="1"/>
    <xf numFmtId="0" fontId="4" fillId="0" borderId="32" xfId="0" applyFont="1" applyBorder="1"/>
    <xf numFmtId="164" fontId="0" fillId="6" borderId="6" xfId="0" applyNumberFormat="1" applyFill="1" applyBorder="1" applyAlignment="1">
      <alignment horizontal="center"/>
    </xf>
    <xf numFmtId="164" fontId="2" fillId="6" borderId="10" xfId="0" applyNumberFormat="1" applyFont="1" applyFill="1" applyBorder="1"/>
    <xf numFmtId="164" fontId="2" fillId="6" borderId="15" xfId="0" applyNumberFormat="1" applyFont="1" applyFill="1" applyBorder="1"/>
    <xf numFmtId="164" fontId="2" fillId="6" borderId="6" xfId="0" applyNumberFormat="1" applyFont="1" applyFill="1" applyBorder="1"/>
    <xf numFmtId="164" fontId="2" fillId="6" borderId="5" xfId="0" applyNumberFormat="1" applyFont="1" applyFill="1" applyBorder="1"/>
    <xf numFmtId="164" fontId="0" fillId="6" borderId="6" xfId="0" applyNumberFormat="1" applyFill="1" applyBorder="1"/>
    <xf numFmtId="164" fontId="0" fillId="6" borderId="5" xfId="0" applyNumberFormat="1" applyFill="1" applyBorder="1"/>
    <xf numFmtId="164" fontId="0" fillId="6" borderId="2" xfId="0" applyNumberFormat="1" applyFill="1" applyBorder="1"/>
    <xf numFmtId="164" fontId="0" fillId="6" borderId="1" xfId="0" applyNumberFormat="1" applyFill="1" applyBorder="1"/>
    <xf numFmtId="164" fontId="3" fillId="6" borderId="6" xfId="0" applyNumberFormat="1" applyFont="1" applyFill="1" applyBorder="1"/>
    <xf numFmtId="164" fontId="3" fillId="6" borderId="2" xfId="0" applyNumberFormat="1" applyFont="1" applyFill="1" applyBorder="1"/>
    <xf numFmtId="164" fontId="2" fillId="6" borderId="25" xfId="0" applyNumberFormat="1" applyFont="1" applyFill="1" applyBorder="1"/>
    <xf numFmtId="164" fontId="2" fillId="6" borderId="23" xfId="0" applyNumberFormat="1" applyFont="1" applyFill="1" applyBorder="1"/>
    <xf numFmtId="164" fontId="0" fillId="6" borderId="23" xfId="0" applyNumberFormat="1" applyFill="1" applyBorder="1"/>
    <xf numFmtId="164" fontId="0" fillId="6" borderId="24" xfId="0" applyNumberFormat="1" applyFill="1" applyBorder="1"/>
    <xf numFmtId="164" fontId="3" fillId="6" borderId="23" xfId="0" applyNumberFormat="1" applyFont="1" applyFill="1" applyBorder="1"/>
    <xf numFmtId="164" fontId="3" fillId="6" borderId="24" xfId="0" applyNumberFormat="1" applyFont="1" applyFill="1" applyBorder="1"/>
    <xf numFmtId="164" fontId="3" fillId="6" borderId="10" xfId="0" applyNumberFormat="1" applyFont="1" applyFill="1" applyBorder="1"/>
    <xf numFmtId="164" fontId="3" fillId="6" borderId="14" xfId="0" applyNumberFormat="1" applyFont="1" applyFill="1" applyBorder="1"/>
    <xf numFmtId="164" fontId="3" fillId="6" borderId="13" xfId="0" applyNumberFormat="1" applyFont="1" applyFill="1" applyBorder="1"/>
    <xf numFmtId="164" fontId="2" fillId="6" borderId="13" xfId="0" applyNumberFormat="1" applyFont="1" applyFill="1" applyBorder="1"/>
    <xf numFmtId="164" fontId="2" fillId="6" borderId="12" xfId="0" applyNumberFormat="1" applyFont="1" applyFill="1" applyBorder="1"/>
    <xf numFmtId="164" fontId="0" fillId="6" borderId="10" xfId="0" applyNumberFormat="1" applyFill="1" applyBorder="1"/>
    <xf numFmtId="164" fontId="0" fillId="6" borderId="15" xfId="0" applyNumberFormat="1" applyFill="1" applyBorder="1"/>
    <xf numFmtId="164" fontId="2" fillId="6" borderId="11" xfId="0" applyNumberFormat="1" applyFont="1" applyFill="1" applyBorder="1"/>
    <xf numFmtId="164" fontId="2" fillId="6" borderId="7" xfId="0" applyNumberFormat="1" applyFont="1" applyFill="1" applyBorder="1"/>
    <xf numFmtId="164" fontId="0" fillId="6" borderId="7" xfId="0" applyNumberFormat="1" applyFill="1" applyBorder="1"/>
    <xf numFmtId="164" fontId="0" fillId="6" borderId="3" xfId="0" applyNumberFormat="1" applyFill="1" applyBorder="1"/>
    <xf numFmtId="0" fontId="4" fillId="3" borderId="7" xfId="0" applyFont="1" applyFill="1" applyBorder="1"/>
    <xf numFmtId="165" fontId="3" fillId="3" borderId="6" xfId="0" applyNumberFormat="1" applyFont="1" applyFill="1" applyBorder="1"/>
    <xf numFmtId="165" fontId="3" fillId="3" borderId="8" xfId="0" applyNumberFormat="1" applyFont="1" applyFill="1" applyBorder="1"/>
    <xf numFmtId="165" fontId="5" fillId="2" borderId="34" xfId="1" applyNumberFormat="1" applyFont="1" applyFill="1" applyBorder="1" applyAlignment="1" applyProtection="1">
      <protection locked="0"/>
    </xf>
    <xf numFmtId="165" fontId="5" fillId="2" borderId="0" xfId="1" applyNumberFormat="1" applyFont="1" applyFill="1" applyBorder="1" applyAlignment="1" applyProtection="1"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5" borderId="26" xfId="0" applyFont="1" applyFill="1" applyBorder="1" applyAlignment="1">
      <alignment horizontal="center" wrapText="1"/>
    </xf>
    <xf numFmtId="0" fontId="4" fillId="5" borderId="27" xfId="0" applyFont="1" applyFill="1" applyBorder="1" applyAlignment="1">
      <alignment horizontal="center" wrapText="1"/>
    </xf>
    <xf numFmtId="0" fontId="4" fillId="5" borderId="28" xfId="0" applyFont="1" applyFill="1" applyBorder="1" applyAlignment="1">
      <alignment horizontal="center" wrapText="1"/>
    </xf>
    <xf numFmtId="165" fontId="5" fillId="2" borderId="34" xfId="1" applyNumberFormat="1" applyFont="1" applyFill="1" applyBorder="1" applyAlignment="1" applyProtection="1">
      <alignment horizontal="center"/>
      <protection locked="0"/>
    </xf>
    <xf numFmtId="165" fontId="5" fillId="2" borderId="0" xfId="1" applyNumberFormat="1" applyFont="1" applyFill="1" applyBorder="1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D5695-8F8C-4DA4-AA46-E7CA9D855ED1}">
  <dimension ref="A1:D2"/>
  <sheetViews>
    <sheetView workbookViewId="0">
      <selection activeCell="D2" sqref="D2"/>
    </sheetView>
  </sheetViews>
  <sheetFormatPr defaultRowHeight="15" x14ac:dyDescent="0.25"/>
  <cols>
    <col min="1" max="1" width="16.7109375" bestFit="1" customWidth="1"/>
  </cols>
  <sheetData>
    <row r="1" spans="1:4" x14ac:dyDescent="0.25">
      <c r="A1" s="30"/>
      <c r="B1" s="32" t="s">
        <v>30</v>
      </c>
      <c r="C1" s="32" t="s">
        <v>31</v>
      </c>
      <c r="D1" s="32" t="s">
        <v>32</v>
      </c>
    </row>
    <row r="2" spans="1:4" ht="30" x14ac:dyDescent="0.25">
      <c r="A2" s="31" t="s">
        <v>33</v>
      </c>
      <c r="B2" s="33">
        <v>1</v>
      </c>
      <c r="C2" s="33" t="s">
        <v>34</v>
      </c>
      <c r="D2" s="4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6F318-31AA-428F-9EBC-2CCDFEFCFC13}">
  <dimension ref="A1:J97"/>
  <sheetViews>
    <sheetView zoomScale="160" zoomScaleNormal="160" workbookViewId="0">
      <selection activeCell="B14" sqref="B14"/>
    </sheetView>
  </sheetViews>
  <sheetFormatPr defaultRowHeight="15" x14ac:dyDescent="0.25"/>
  <cols>
    <col min="1" max="1" width="17.7109375" customWidth="1"/>
    <col min="2" max="2" width="23.5703125" customWidth="1"/>
    <col min="3" max="3" width="18.5703125" bestFit="1" customWidth="1"/>
    <col min="4" max="5" width="12.28515625" bestFit="1" customWidth="1"/>
    <col min="6" max="8" width="12.140625" bestFit="1" customWidth="1"/>
  </cols>
  <sheetData>
    <row r="1" spans="1:10" ht="15.75" customHeight="1" x14ac:dyDescent="0.25">
      <c r="A1" s="75" t="s">
        <v>21</v>
      </c>
      <c r="B1" s="76"/>
      <c r="C1" s="76"/>
      <c r="D1" s="76"/>
      <c r="E1" s="76"/>
      <c r="F1" s="76"/>
      <c r="G1" s="76"/>
      <c r="H1" s="76"/>
    </row>
    <row r="2" spans="1:10" ht="15.75" thickBot="1" x14ac:dyDescent="0.3">
      <c r="A2" s="77" t="s">
        <v>35</v>
      </c>
      <c r="B2" s="78"/>
      <c r="C2" s="78"/>
      <c r="D2" s="78"/>
      <c r="E2" s="78"/>
      <c r="F2" s="78"/>
      <c r="G2" s="78"/>
      <c r="H2" s="78"/>
    </row>
    <row r="3" spans="1:10" ht="15.75" customHeight="1" thickBot="1" x14ac:dyDescent="0.3">
      <c r="A3" s="10"/>
      <c r="B3" s="9" t="s">
        <v>15</v>
      </c>
      <c r="C3" s="8">
        <v>1830</v>
      </c>
      <c r="D3" s="7" t="s">
        <v>22</v>
      </c>
      <c r="E3" s="7" t="s">
        <v>23</v>
      </c>
      <c r="F3" s="7" t="s">
        <v>8</v>
      </c>
      <c r="G3" s="6" t="s">
        <v>7</v>
      </c>
      <c r="H3" s="5" t="s">
        <v>6</v>
      </c>
    </row>
    <row r="4" spans="1:10" ht="15.75" thickBot="1" x14ac:dyDescent="0.3">
      <c r="A4" s="20"/>
      <c r="B4" s="19" t="s">
        <v>5</v>
      </c>
      <c r="C4" s="18" t="s">
        <v>4</v>
      </c>
      <c r="D4" s="17" t="s">
        <v>3</v>
      </c>
      <c r="E4" s="17" t="s">
        <v>3</v>
      </c>
      <c r="F4" s="17" t="s">
        <v>3</v>
      </c>
      <c r="G4" s="16" t="s">
        <v>3</v>
      </c>
      <c r="H4" s="15" t="s">
        <v>3</v>
      </c>
    </row>
    <row r="5" spans="1:10" x14ac:dyDescent="0.25">
      <c r="A5" s="23" t="s">
        <v>2</v>
      </c>
      <c r="B5" s="4">
        <v>1</v>
      </c>
      <c r="C5" s="4">
        <f>ROUNDUP(C3*0.25, 0)</f>
        <v>458</v>
      </c>
      <c r="D5" s="26"/>
      <c r="E5" s="26"/>
      <c r="F5" s="43"/>
      <c r="G5" s="43"/>
      <c r="H5" s="44"/>
    </row>
    <row r="6" spans="1:10" x14ac:dyDescent="0.25">
      <c r="A6" s="24" t="s">
        <v>1</v>
      </c>
      <c r="B6" s="3">
        <f>C5+1</f>
        <v>459</v>
      </c>
      <c r="C6" s="3">
        <f>ROUNDUP(C3*0.5, 0)</f>
        <v>915</v>
      </c>
      <c r="D6" s="27"/>
      <c r="E6" s="27"/>
      <c r="F6" s="45"/>
      <c r="G6" s="45"/>
      <c r="H6" s="46"/>
    </row>
    <row r="7" spans="1:10" x14ac:dyDescent="0.25">
      <c r="A7" s="24" t="s">
        <v>0</v>
      </c>
      <c r="B7" s="3">
        <f>C6+1</f>
        <v>916</v>
      </c>
      <c r="C7" s="3">
        <f>B8-1</f>
        <v>1334.8999999999999</v>
      </c>
      <c r="D7" s="27"/>
      <c r="E7" s="27"/>
      <c r="F7" s="45"/>
      <c r="G7" s="45"/>
      <c r="H7" s="46"/>
    </row>
    <row r="8" spans="1:10" x14ac:dyDescent="0.25">
      <c r="A8" s="24" t="s">
        <v>18</v>
      </c>
      <c r="B8" s="3">
        <f>C3*0.73</f>
        <v>1335.8999999999999</v>
      </c>
      <c r="C8" s="3">
        <f>B9-1</f>
        <v>1664.3</v>
      </c>
      <c r="D8" s="51"/>
      <c r="E8" s="51"/>
      <c r="F8" s="47"/>
      <c r="G8" s="47"/>
      <c r="H8" s="48"/>
    </row>
    <row r="9" spans="1:10" x14ac:dyDescent="0.25">
      <c r="A9" s="70" t="s">
        <v>19</v>
      </c>
      <c r="B9" s="71">
        <f>C3*0.91</f>
        <v>1665.3</v>
      </c>
      <c r="C9" s="71">
        <f>(C3*1.09)-1</f>
        <v>1993.7</v>
      </c>
      <c r="D9" s="51"/>
      <c r="E9" s="51"/>
      <c r="F9" s="47"/>
      <c r="G9" s="47"/>
      <c r="H9" s="48"/>
      <c r="J9" s="21"/>
    </row>
    <row r="10" spans="1:10" ht="15.75" thickBot="1" x14ac:dyDescent="0.3">
      <c r="A10" s="25" t="s">
        <v>20</v>
      </c>
      <c r="B10" s="2">
        <f>C9+1</f>
        <v>1994.7</v>
      </c>
      <c r="C10" s="2">
        <f>C3*1.27</f>
        <v>2324.1</v>
      </c>
      <c r="D10" s="52"/>
      <c r="E10" s="52"/>
      <c r="F10" s="49"/>
      <c r="G10" s="49"/>
      <c r="H10" s="50"/>
    </row>
    <row r="11" spans="1:10" ht="15.75" thickBot="1" x14ac:dyDescent="0.3">
      <c r="A11" s="13"/>
      <c r="B11" s="12"/>
      <c r="C11" s="12"/>
      <c r="D11" s="12"/>
      <c r="E11" s="12"/>
      <c r="F11" s="11"/>
      <c r="G11" s="11"/>
      <c r="H11" s="11"/>
    </row>
    <row r="12" spans="1:10" ht="15.75" thickBot="1" x14ac:dyDescent="0.3">
      <c r="A12" s="10"/>
      <c r="B12" s="9" t="s">
        <v>14</v>
      </c>
      <c r="C12" s="8">
        <v>7305</v>
      </c>
      <c r="D12" s="7" t="s">
        <v>22</v>
      </c>
      <c r="E12" s="7" t="s">
        <v>23</v>
      </c>
      <c r="F12" s="7" t="s">
        <v>8</v>
      </c>
      <c r="G12" s="6" t="s">
        <v>7</v>
      </c>
      <c r="H12" s="5" t="s">
        <v>6</v>
      </c>
    </row>
    <row r="13" spans="1:10" ht="15.75" thickBot="1" x14ac:dyDescent="0.3">
      <c r="A13" s="20"/>
      <c r="B13" s="19" t="s">
        <v>5</v>
      </c>
      <c r="C13" s="18" t="s">
        <v>4</v>
      </c>
      <c r="D13" s="17" t="s">
        <v>3</v>
      </c>
      <c r="E13" s="17" t="s">
        <v>3</v>
      </c>
      <c r="F13" s="17" t="s">
        <v>3</v>
      </c>
      <c r="G13" s="16" t="s">
        <v>3</v>
      </c>
      <c r="H13" s="15" t="s">
        <v>3</v>
      </c>
    </row>
    <row r="14" spans="1:10" x14ac:dyDescent="0.25">
      <c r="A14" s="23" t="s">
        <v>2</v>
      </c>
      <c r="B14" s="4">
        <v>1</v>
      </c>
      <c r="C14" s="4">
        <f>ROUNDUP(C12*0.25, 0)</f>
        <v>1827</v>
      </c>
      <c r="D14" s="26"/>
      <c r="E14" s="26"/>
      <c r="F14" s="43"/>
      <c r="G14" s="43"/>
      <c r="H14" s="44"/>
    </row>
    <row r="15" spans="1:10" x14ac:dyDescent="0.25">
      <c r="A15" s="24" t="s">
        <v>1</v>
      </c>
      <c r="B15" s="3">
        <f>C14+1</f>
        <v>1828</v>
      </c>
      <c r="C15" s="3">
        <f>ROUNDUP(C12*0.5, 0)</f>
        <v>3653</v>
      </c>
      <c r="D15" s="27"/>
      <c r="E15" s="27"/>
      <c r="F15" s="45"/>
      <c r="G15" s="45"/>
      <c r="H15" s="46"/>
    </row>
    <row r="16" spans="1:10" x14ac:dyDescent="0.25">
      <c r="A16" s="24" t="s">
        <v>0</v>
      </c>
      <c r="B16" s="3">
        <f>C15+1</f>
        <v>3654</v>
      </c>
      <c r="C16" s="3">
        <f>B17-1</f>
        <v>5331.65</v>
      </c>
      <c r="D16" s="27"/>
      <c r="E16" s="27"/>
      <c r="F16" s="45"/>
      <c r="G16" s="45"/>
      <c r="H16" s="46"/>
    </row>
    <row r="17" spans="1:8" x14ac:dyDescent="0.25">
      <c r="A17" s="24" t="s">
        <v>18</v>
      </c>
      <c r="B17" s="3">
        <f>C12*0.73</f>
        <v>5332.65</v>
      </c>
      <c r="C17" s="3">
        <f>B18-1</f>
        <v>6646.55</v>
      </c>
      <c r="D17" s="51"/>
      <c r="E17" s="51"/>
      <c r="F17" s="47"/>
      <c r="G17" s="47"/>
      <c r="H17" s="48"/>
    </row>
    <row r="18" spans="1:8" x14ac:dyDescent="0.25">
      <c r="A18" s="70" t="s">
        <v>19</v>
      </c>
      <c r="B18" s="71">
        <f>C12*0.91</f>
        <v>6647.55</v>
      </c>
      <c r="C18" s="71">
        <f>(C12*1.09)-1</f>
        <v>7961.4500000000007</v>
      </c>
      <c r="D18" s="51"/>
      <c r="E18" s="51"/>
      <c r="F18" s="47"/>
      <c r="G18" s="47"/>
      <c r="H18" s="48"/>
    </row>
    <row r="19" spans="1:8" ht="15.75" thickBot="1" x14ac:dyDescent="0.3">
      <c r="A19" s="25" t="s">
        <v>20</v>
      </c>
      <c r="B19" s="2">
        <f>C18+1</f>
        <v>7962.4500000000007</v>
      </c>
      <c r="C19" s="2">
        <f>C12*1.27</f>
        <v>9277.35</v>
      </c>
      <c r="D19" s="52"/>
      <c r="E19" s="52"/>
      <c r="F19" s="49"/>
      <c r="G19" s="49"/>
      <c r="H19" s="50"/>
    </row>
    <row r="20" spans="1:8" ht="15.75" thickBot="1" x14ac:dyDescent="0.3">
      <c r="A20" s="13"/>
      <c r="B20" s="12"/>
      <c r="C20" s="12"/>
      <c r="D20" s="12"/>
      <c r="E20" s="12"/>
      <c r="F20" s="11"/>
      <c r="G20" s="11"/>
      <c r="H20" s="11"/>
    </row>
    <row r="21" spans="1:8" ht="15.75" thickBot="1" x14ac:dyDescent="0.3">
      <c r="A21" s="10"/>
      <c r="B21" s="9" t="s">
        <v>13</v>
      </c>
      <c r="C21" s="8">
        <v>5526</v>
      </c>
      <c r="D21" s="7" t="s">
        <v>22</v>
      </c>
      <c r="E21" s="7" t="s">
        <v>23</v>
      </c>
      <c r="F21" s="7" t="s">
        <v>8</v>
      </c>
      <c r="G21" s="6" t="s">
        <v>7</v>
      </c>
      <c r="H21" s="5" t="s">
        <v>6</v>
      </c>
    </row>
    <row r="22" spans="1:8" ht="15.75" thickBot="1" x14ac:dyDescent="0.3">
      <c r="A22" s="20"/>
      <c r="B22" s="19" t="s">
        <v>5</v>
      </c>
      <c r="C22" s="18" t="s">
        <v>4</v>
      </c>
      <c r="D22" s="17" t="s">
        <v>3</v>
      </c>
      <c r="E22" s="17" t="s">
        <v>3</v>
      </c>
      <c r="F22" s="17" t="s">
        <v>3</v>
      </c>
      <c r="G22" s="16" t="s">
        <v>3</v>
      </c>
      <c r="H22" s="15" t="s">
        <v>3</v>
      </c>
    </row>
    <row r="23" spans="1:8" x14ac:dyDescent="0.25">
      <c r="A23" s="23" t="s">
        <v>2</v>
      </c>
      <c r="B23" s="4">
        <v>1</v>
      </c>
      <c r="C23" s="4">
        <f>ROUNDUP(C21*0.25, 0)</f>
        <v>1382</v>
      </c>
      <c r="D23" s="26"/>
      <c r="E23" s="26"/>
      <c r="F23" s="53"/>
      <c r="G23" s="43"/>
      <c r="H23" s="44"/>
    </row>
    <row r="24" spans="1:8" x14ac:dyDescent="0.25">
      <c r="A24" s="24" t="s">
        <v>1</v>
      </c>
      <c r="B24" s="3">
        <f>C23+1</f>
        <v>1383</v>
      </c>
      <c r="C24" s="3">
        <f>ROUNDUP(C21*0.5, 0)</f>
        <v>2763</v>
      </c>
      <c r="D24" s="27"/>
      <c r="E24" s="27"/>
      <c r="F24" s="54"/>
      <c r="G24" s="45"/>
      <c r="H24" s="46"/>
    </row>
    <row r="25" spans="1:8" x14ac:dyDescent="0.25">
      <c r="A25" s="24" t="s">
        <v>0</v>
      </c>
      <c r="B25" s="3">
        <f>C24+1</f>
        <v>2764</v>
      </c>
      <c r="C25" s="3">
        <f>B26-1</f>
        <v>4032.98</v>
      </c>
      <c r="D25" s="27"/>
      <c r="E25" s="27"/>
      <c r="F25" s="54"/>
      <c r="G25" s="45"/>
      <c r="H25" s="46"/>
    </row>
    <row r="26" spans="1:8" x14ac:dyDescent="0.25">
      <c r="A26" s="24" t="s">
        <v>18</v>
      </c>
      <c r="B26" s="3">
        <f>C21*0.73</f>
        <v>4033.98</v>
      </c>
      <c r="C26" s="3">
        <f>B27-1</f>
        <v>5027.66</v>
      </c>
      <c r="D26" s="57"/>
      <c r="E26" s="57"/>
      <c r="F26" s="55"/>
      <c r="G26" s="47"/>
      <c r="H26" s="48"/>
    </row>
    <row r="27" spans="1:8" x14ac:dyDescent="0.25">
      <c r="A27" s="70" t="s">
        <v>19</v>
      </c>
      <c r="B27" s="71">
        <f>C21*0.91</f>
        <v>5028.66</v>
      </c>
      <c r="C27" s="71">
        <f>(C21*1.09)-1</f>
        <v>6022.34</v>
      </c>
      <c r="D27" s="57"/>
      <c r="E27" s="57"/>
      <c r="F27" s="55"/>
      <c r="G27" s="47"/>
      <c r="H27" s="48"/>
    </row>
    <row r="28" spans="1:8" ht="15.75" thickBot="1" x14ac:dyDescent="0.3">
      <c r="A28" s="25" t="s">
        <v>20</v>
      </c>
      <c r="B28" s="2">
        <f>C27+1</f>
        <v>6023.34</v>
      </c>
      <c r="C28" s="2">
        <f>C21*1.27</f>
        <v>7018.02</v>
      </c>
      <c r="D28" s="58"/>
      <c r="E28" s="58"/>
      <c r="F28" s="56"/>
      <c r="G28" s="49"/>
      <c r="H28" s="50"/>
    </row>
    <row r="29" spans="1:8" ht="15.75" thickBot="1" x14ac:dyDescent="0.3">
      <c r="A29" s="13"/>
      <c r="B29" s="12"/>
      <c r="C29" s="12"/>
      <c r="D29" s="12"/>
      <c r="E29" s="12"/>
      <c r="F29" s="11"/>
      <c r="G29" s="11"/>
      <c r="H29" s="11"/>
    </row>
    <row r="30" spans="1:8" ht="15.75" thickBot="1" x14ac:dyDescent="0.3">
      <c r="A30" s="10"/>
      <c r="B30" s="9" t="s">
        <v>12</v>
      </c>
      <c r="C30" s="8">
        <v>13195</v>
      </c>
      <c r="D30" s="7" t="s">
        <v>22</v>
      </c>
      <c r="E30" s="7" t="s">
        <v>23</v>
      </c>
      <c r="F30" s="7" t="s">
        <v>8</v>
      </c>
      <c r="G30" s="6" t="s">
        <v>7</v>
      </c>
      <c r="H30" s="5" t="s">
        <v>6</v>
      </c>
    </row>
    <row r="31" spans="1:8" ht="15.75" thickBot="1" x14ac:dyDescent="0.3">
      <c r="A31" s="20"/>
      <c r="B31" s="19" t="s">
        <v>5</v>
      </c>
      <c r="C31" s="18" t="s">
        <v>4</v>
      </c>
      <c r="D31" s="17" t="s">
        <v>3</v>
      </c>
      <c r="E31" s="17" t="s">
        <v>3</v>
      </c>
      <c r="F31" s="17" t="s">
        <v>3</v>
      </c>
      <c r="G31" s="16" t="s">
        <v>3</v>
      </c>
      <c r="H31" s="15" t="s">
        <v>3</v>
      </c>
    </row>
    <row r="32" spans="1:8" x14ac:dyDescent="0.25">
      <c r="A32" s="23" t="s">
        <v>2</v>
      </c>
      <c r="B32" s="4">
        <v>1</v>
      </c>
      <c r="C32" s="4">
        <f>ROUNDUP(C30*0.25, 0)</f>
        <v>3299</v>
      </c>
      <c r="D32" s="26"/>
      <c r="E32" s="26"/>
      <c r="F32" s="53"/>
      <c r="G32" s="43"/>
      <c r="H32" s="44"/>
    </row>
    <row r="33" spans="1:8" x14ac:dyDescent="0.25">
      <c r="A33" s="24" t="s">
        <v>1</v>
      </c>
      <c r="B33" s="3">
        <f>C32+1</f>
        <v>3300</v>
      </c>
      <c r="C33" s="3">
        <f>ROUNDUP(C30*0.5, 0)</f>
        <v>6598</v>
      </c>
      <c r="D33" s="27"/>
      <c r="E33" s="27"/>
      <c r="F33" s="54"/>
      <c r="G33" s="45"/>
      <c r="H33" s="46"/>
    </row>
    <row r="34" spans="1:8" x14ac:dyDescent="0.25">
      <c r="A34" s="24" t="s">
        <v>0</v>
      </c>
      <c r="B34" s="3">
        <f>C33+1</f>
        <v>6599</v>
      </c>
      <c r="C34" s="3">
        <f>B35-1</f>
        <v>9631.35</v>
      </c>
      <c r="D34" s="27"/>
      <c r="E34" s="27"/>
      <c r="F34" s="54"/>
      <c r="G34" s="45"/>
      <c r="H34" s="46"/>
    </row>
    <row r="35" spans="1:8" x14ac:dyDescent="0.25">
      <c r="A35" s="24" t="s">
        <v>18</v>
      </c>
      <c r="B35" s="3">
        <f>C30*0.73</f>
        <v>9632.35</v>
      </c>
      <c r="C35" s="3">
        <f>B36-1</f>
        <v>12006.45</v>
      </c>
      <c r="D35" s="57"/>
      <c r="E35" s="57"/>
      <c r="F35" s="55"/>
      <c r="G35" s="47"/>
      <c r="H35" s="48"/>
    </row>
    <row r="36" spans="1:8" x14ac:dyDescent="0.25">
      <c r="A36" s="70" t="s">
        <v>19</v>
      </c>
      <c r="B36" s="71">
        <f>C30*0.91</f>
        <v>12007.45</v>
      </c>
      <c r="C36" s="71">
        <f>(C30*1.09)-1</f>
        <v>14381.550000000001</v>
      </c>
      <c r="D36" s="57"/>
      <c r="E36" s="57"/>
      <c r="F36" s="55"/>
      <c r="G36" s="47"/>
      <c r="H36" s="48"/>
    </row>
    <row r="37" spans="1:8" ht="15.75" thickBot="1" x14ac:dyDescent="0.3">
      <c r="A37" s="25" t="s">
        <v>20</v>
      </c>
      <c r="B37" s="2">
        <f>C36+1</f>
        <v>14382.550000000001</v>
      </c>
      <c r="C37" s="2">
        <f>C30*1.27</f>
        <v>16757.650000000001</v>
      </c>
      <c r="D37" s="58"/>
      <c r="E37" s="58"/>
      <c r="F37" s="56"/>
      <c r="G37" s="49"/>
      <c r="H37" s="50"/>
    </row>
    <row r="38" spans="1:8" ht="15.75" thickBot="1" x14ac:dyDescent="0.3">
      <c r="A38" s="13"/>
      <c r="B38" s="12"/>
      <c r="C38" s="12"/>
      <c r="D38" s="12"/>
      <c r="E38" s="12"/>
      <c r="F38" s="11"/>
      <c r="G38" s="11"/>
      <c r="H38" s="11"/>
    </row>
    <row r="39" spans="1:8" ht="15.75" thickBot="1" x14ac:dyDescent="0.3">
      <c r="A39" s="10"/>
      <c r="B39" s="9" t="s">
        <v>11</v>
      </c>
      <c r="C39" s="8">
        <v>41611</v>
      </c>
      <c r="D39" s="7" t="s">
        <v>22</v>
      </c>
      <c r="E39" s="7" t="s">
        <v>23</v>
      </c>
      <c r="F39" s="7" t="s">
        <v>8</v>
      </c>
      <c r="G39" s="6" t="s">
        <v>7</v>
      </c>
      <c r="H39" s="5" t="s">
        <v>6</v>
      </c>
    </row>
    <row r="40" spans="1:8" ht="15.75" thickBot="1" x14ac:dyDescent="0.3">
      <c r="A40" s="20"/>
      <c r="B40" s="19" t="s">
        <v>5</v>
      </c>
      <c r="C40" s="18" t="s">
        <v>4</v>
      </c>
      <c r="D40" s="17" t="s">
        <v>3</v>
      </c>
      <c r="E40" s="17" t="s">
        <v>3</v>
      </c>
      <c r="F40" s="17" t="s">
        <v>3</v>
      </c>
      <c r="G40" s="16" t="s">
        <v>3</v>
      </c>
      <c r="H40" s="15" t="s">
        <v>3</v>
      </c>
    </row>
    <row r="41" spans="1:8" x14ac:dyDescent="0.25">
      <c r="A41" s="23" t="s">
        <v>2</v>
      </c>
      <c r="B41" s="4">
        <v>1</v>
      </c>
      <c r="C41" s="4">
        <f>ROUNDUP(C39*0.25, 0)</f>
        <v>10403</v>
      </c>
      <c r="D41" s="26"/>
      <c r="E41" s="26"/>
      <c r="F41" s="53"/>
      <c r="G41" s="43"/>
      <c r="H41" s="44"/>
    </row>
    <row r="42" spans="1:8" x14ac:dyDescent="0.25">
      <c r="A42" s="24" t="s">
        <v>1</v>
      </c>
      <c r="B42" s="3">
        <f>C41+1</f>
        <v>10404</v>
      </c>
      <c r="C42" s="3">
        <f>ROUNDUP(C39*0.5, 0)</f>
        <v>20806</v>
      </c>
      <c r="D42" s="27"/>
      <c r="E42" s="27"/>
      <c r="F42" s="54"/>
      <c r="G42" s="45"/>
      <c r="H42" s="46"/>
    </row>
    <row r="43" spans="1:8" x14ac:dyDescent="0.25">
      <c r="A43" s="24" t="s">
        <v>0</v>
      </c>
      <c r="B43" s="3">
        <f>C42+1</f>
        <v>20807</v>
      </c>
      <c r="C43" s="3">
        <f>B44-1</f>
        <v>30375.03</v>
      </c>
      <c r="D43" s="27"/>
      <c r="E43" s="27"/>
      <c r="F43" s="54"/>
      <c r="G43" s="45"/>
      <c r="H43" s="46"/>
    </row>
    <row r="44" spans="1:8" x14ac:dyDescent="0.25">
      <c r="A44" s="24" t="s">
        <v>18</v>
      </c>
      <c r="B44" s="3">
        <f>C39*0.73</f>
        <v>30376.03</v>
      </c>
      <c r="C44" s="3">
        <f>B45-1</f>
        <v>37865.01</v>
      </c>
      <c r="D44" s="57"/>
      <c r="E44" s="57"/>
      <c r="F44" s="55"/>
      <c r="G44" s="47"/>
      <c r="H44" s="48"/>
    </row>
    <row r="45" spans="1:8" x14ac:dyDescent="0.25">
      <c r="A45" s="70" t="s">
        <v>19</v>
      </c>
      <c r="B45" s="71">
        <f>C39*0.91</f>
        <v>37866.01</v>
      </c>
      <c r="C45" s="71">
        <f>(C39*1.09)-1</f>
        <v>45354.990000000005</v>
      </c>
      <c r="D45" s="57"/>
      <c r="E45" s="57"/>
      <c r="F45" s="55"/>
      <c r="G45" s="47"/>
      <c r="H45" s="48"/>
    </row>
    <row r="46" spans="1:8" ht="15.75" thickBot="1" x14ac:dyDescent="0.3">
      <c r="A46" s="25" t="s">
        <v>20</v>
      </c>
      <c r="B46" s="2">
        <f>C45+1</f>
        <v>45355.990000000005</v>
      </c>
      <c r="C46" s="2">
        <f>C39*1.27</f>
        <v>52845.97</v>
      </c>
      <c r="D46" s="58"/>
      <c r="E46" s="58"/>
      <c r="F46" s="56"/>
      <c r="G46" s="49"/>
      <c r="H46" s="50"/>
    </row>
    <row r="47" spans="1:8" ht="15.75" thickBot="1" x14ac:dyDescent="0.3">
      <c r="A47" s="13"/>
      <c r="B47" s="12"/>
      <c r="C47" s="12"/>
      <c r="D47" s="12"/>
      <c r="E47" s="12"/>
      <c r="F47" s="11"/>
      <c r="G47" s="11"/>
      <c r="H47" s="11"/>
    </row>
    <row r="48" spans="1:8" ht="15.75" thickBot="1" x14ac:dyDescent="0.3">
      <c r="A48" s="10"/>
      <c r="B48" s="9" t="s">
        <v>10</v>
      </c>
      <c r="C48" s="8">
        <v>31623</v>
      </c>
      <c r="D48" s="7" t="s">
        <v>22</v>
      </c>
      <c r="E48" s="7" t="s">
        <v>23</v>
      </c>
      <c r="F48" s="7" t="s">
        <v>8</v>
      </c>
      <c r="G48" s="6" t="s">
        <v>7</v>
      </c>
      <c r="H48" s="5" t="s">
        <v>6</v>
      </c>
    </row>
    <row r="49" spans="1:10" ht="15.75" thickBot="1" x14ac:dyDescent="0.3">
      <c r="A49" s="20"/>
      <c r="B49" s="19" t="s">
        <v>5</v>
      </c>
      <c r="C49" s="18" t="s">
        <v>4</v>
      </c>
      <c r="D49" s="17" t="s">
        <v>3</v>
      </c>
      <c r="E49" s="17" t="s">
        <v>3</v>
      </c>
      <c r="F49" s="17" t="s">
        <v>3</v>
      </c>
      <c r="G49" s="16" t="s">
        <v>3</v>
      </c>
      <c r="H49" s="15" t="s">
        <v>3</v>
      </c>
    </row>
    <row r="50" spans="1:10" x14ac:dyDescent="0.25">
      <c r="A50" s="23" t="s">
        <v>2</v>
      </c>
      <c r="B50" s="4">
        <v>1</v>
      </c>
      <c r="C50" s="4">
        <f>ROUNDUP(C48*0.25, 0)</f>
        <v>7906</v>
      </c>
      <c r="D50" s="26"/>
      <c r="E50" s="26"/>
      <c r="F50" s="53"/>
      <c r="G50" s="43"/>
      <c r="H50" s="44"/>
    </row>
    <row r="51" spans="1:10" x14ac:dyDescent="0.25">
      <c r="A51" s="24" t="s">
        <v>1</v>
      </c>
      <c r="B51" s="3">
        <f>C50+1</f>
        <v>7907</v>
      </c>
      <c r="C51" s="3">
        <f>ROUNDUP(C48*0.5, 0)</f>
        <v>15812</v>
      </c>
      <c r="D51" s="27"/>
      <c r="E51" s="27"/>
      <c r="F51" s="54"/>
      <c r="G51" s="45"/>
      <c r="H51" s="46"/>
    </row>
    <row r="52" spans="1:10" x14ac:dyDescent="0.25">
      <c r="A52" s="24" t="s">
        <v>0</v>
      </c>
      <c r="B52" s="3">
        <f>C51+1</f>
        <v>15813</v>
      </c>
      <c r="C52" s="3">
        <f>B53-1</f>
        <v>23083.79</v>
      </c>
      <c r="D52" s="27"/>
      <c r="E52" s="27"/>
      <c r="F52" s="54"/>
      <c r="G52" s="45"/>
      <c r="H52" s="46"/>
    </row>
    <row r="53" spans="1:10" x14ac:dyDescent="0.25">
      <c r="A53" s="24" t="s">
        <v>18</v>
      </c>
      <c r="B53" s="3">
        <f>C48*0.73</f>
        <v>23084.79</v>
      </c>
      <c r="C53" s="3">
        <f>B54-1</f>
        <v>28775.93</v>
      </c>
      <c r="D53" s="57"/>
      <c r="E53" s="57"/>
      <c r="F53" s="55"/>
      <c r="G53" s="47"/>
      <c r="H53" s="48"/>
      <c r="J53" s="14"/>
    </row>
    <row r="54" spans="1:10" x14ac:dyDescent="0.25">
      <c r="A54" s="70" t="s">
        <v>19</v>
      </c>
      <c r="B54" s="71">
        <f>C48*0.91</f>
        <v>28776.93</v>
      </c>
      <c r="C54" s="71">
        <f>(C48*1.09)-1</f>
        <v>34468.07</v>
      </c>
      <c r="D54" s="57"/>
      <c r="E54" s="57"/>
      <c r="F54" s="55"/>
      <c r="G54" s="47"/>
      <c r="H54" s="48"/>
      <c r="J54" s="14"/>
    </row>
    <row r="55" spans="1:10" ht="15.75" thickBot="1" x14ac:dyDescent="0.3">
      <c r="A55" s="25" t="s">
        <v>20</v>
      </c>
      <c r="B55" s="2">
        <f>C54+1</f>
        <v>34469.07</v>
      </c>
      <c r="C55" s="2">
        <f>C48*1.27</f>
        <v>40161.21</v>
      </c>
      <c r="D55" s="58"/>
      <c r="E55" s="58"/>
      <c r="F55" s="56"/>
      <c r="G55" s="49"/>
      <c r="H55" s="50"/>
      <c r="J55" s="14"/>
    </row>
    <row r="56" spans="1:10" x14ac:dyDescent="0.25">
      <c r="A56" s="13"/>
      <c r="B56" s="12"/>
      <c r="C56" s="12"/>
      <c r="D56" s="12"/>
      <c r="E56" s="12"/>
      <c r="F56" s="11"/>
      <c r="G56" s="11"/>
      <c r="H56" s="11"/>
      <c r="J56" s="14"/>
    </row>
    <row r="57" spans="1:10" ht="15.75" thickBot="1" x14ac:dyDescent="0.3">
      <c r="A57" s="13"/>
      <c r="B57" s="12"/>
      <c r="C57" s="12"/>
      <c r="D57" s="12"/>
      <c r="E57" s="12"/>
      <c r="F57" s="11"/>
      <c r="G57" s="11"/>
      <c r="H57" s="11"/>
    </row>
    <row r="58" spans="1:10" ht="15.75" thickBot="1" x14ac:dyDescent="0.3">
      <c r="A58" s="10"/>
      <c r="B58" s="9" t="s">
        <v>9</v>
      </c>
      <c r="C58" s="8">
        <v>15000</v>
      </c>
      <c r="D58" s="7" t="s">
        <v>22</v>
      </c>
      <c r="E58" s="7" t="s">
        <v>23</v>
      </c>
      <c r="F58" s="7" t="s">
        <v>8</v>
      </c>
      <c r="G58" s="6" t="s">
        <v>7</v>
      </c>
      <c r="H58" s="5" t="s">
        <v>6</v>
      </c>
    </row>
    <row r="59" spans="1:10" ht="15.75" thickBot="1" x14ac:dyDescent="0.3">
      <c r="A59" s="20"/>
      <c r="B59" s="19" t="s">
        <v>5</v>
      </c>
      <c r="C59" s="18" t="s">
        <v>4</v>
      </c>
      <c r="D59" s="17" t="s">
        <v>3</v>
      </c>
      <c r="E59" s="17" t="s">
        <v>3</v>
      </c>
      <c r="F59" s="17" t="s">
        <v>3</v>
      </c>
      <c r="G59" s="16" t="s">
        <v>3</v>
      </c>
      <c r="H59" s="15" t="s">
        <v>3</v>
      </c>
    </row>
    <row r="60" spans="1:10" x14ac:dyDescent="0.25">
      <c r="A60" s="23" t="s">
        <v>2</v>
      </c>
      <c r="B60" s="4">
        <v>1</v>
      </c>
      <c r="C60" s="4">
        <f>ROUNDUP(C58*0.25, 0)</f>
        <v>3750</v>
      </c>
      <c r="D60" s="59"/>
      <c r="E60" s="59"/>
      <c r="F60" s="43"/>
      <c r="G60" s="43"/>
      <c r="H60" s="44"/>
    </row>
    <row r="61" spans="1:10" x14ac:dyDescent="0.25">
      <c r="A61" s="24" t="s">
        <v>1</v>
      </c>
      <c r="B61" s="3">
        <f>C60+1</f>
        <v>3751</v>
      </c>
      <c r="C61" s="3">
        <f>ROUNDUP(C58*0.5, 0)</f>
        <v>7500</v>
      </c>
      <c r="D61" s="51"/>
      <c r="E61" s="51"/>
      <c r="F61" s="45"/>
      <c r="G61" s="45"/>
      <c r="H61" s="46"/>
    </row>
    <row r="62" spans="1:10" x14ac:dyDescent="0.25">
      <c r="A62" s="24" t="s">
        <v>0</v>
      </c>
      <c r="B62" s="3">
        <f>C61+1</f>
        <v>7501</v>
      </c>
      <c r="C62" s="3">
        <f>B63-1</f>
        <v>10949</v>
      </c>
      <c r="D62" s="51"/>
      <c r="E62" s="51"/>
      <c r="F62" s="45"/>
      <c r="G62" s="45"/>
      <c r="H62" s="46"/>
    </row>
    <row r="63" spans="1:10" x14ac:dyDescent="0.25">
      <c r="A63" s="24" t="s">
        <v>18</v>
      </c>
      <c r="B63" s="3">
        <f>C58*0.73</f>
        <v>10950</v>
      </c>
      <c r="C63" s="3">
        <f>B64-1</f>
        <v>13649</v>
      </c>
      <c r="D63" s="51"/>
      <c r="E63" s="51"/>
      <c r="F63" s="47"/>
      <c r="G63" s="47"/>
      <c r="H63" s="48"/>
    </row>
    <row r="64" spans="1:10" x14ac:dyDescent="0.25">
      <c r="A64" s="70" t="s">
        <v>19</v>
      </c>
      <c r="B64" s="71">
        <f>C58*0.91</f>
        <v>13650</v>
      </c>
      <c r="C64" s="71">
        <f>(C58*1.09)-1</f>
        <v>16349.000000000002</v>
      </c>
      <c r="D64" s="51"/>
      <c r="E64" s="51"/>
      <c r="F64" s="47"/>
      <c r="G64" s="47"/>
      <c r="H64" s="48"/>
    </row>
    <row r="65" spans="1:8" ht="15.75" thickBot="1" x14ac:dyDescent="0.3">
      <c r="A65" s="25" t="s">
        <v>20</v>
      </c>
      <c r="B65" s="2">
        <f>C64+1</f>
        <v>16350.000000000002</v>
      </c>
      <c r="C65" s="2">
        <f>C58*1.27</f>
        <v>19050</v>
      </c>
      <c r="D65" s="52"/>
      <c r="E65" s="52"/>
      <c r="F65" s="49"/>
      <c r="G65" s="49"/>
      <c r="H65" s="50"/>
    </row>
    <row r="66" spans="1:8" ht="15.75" thickBot="1" x14ac:dyDescent="0.3">
      <c r="A66" s="13"/>
      <c r="B66" s="12"/>
      <c r="C66" s="12"/>
      <c r="D66" s="12"/>
      <c r="E66" s="12"/>
      <c r="F66" s="11"/>
      <c r="G66" s="11"/>
      <c r="H66" s="11"/>
    </row>
    <row r="67" spans="1:8" ht="15.75" thickBot="1" x14ac:dyDescent="0.3">
      <c r="A67" s="10"/>
      <c r="B67" s="9" t="s">
        <v>25</v>
      </c>
      <c r="C67" s="8">
        <v>10000</v>
      </c>
      <c r="D67" s="7" t="s">
        <v>22</v>
      </c>
      <c r="E67" s="7" t="s">
        <v>23</v>
      </c>
      <c r="F67" s="7" t="s">
        <v>8</v>
      </c>
      <c r="G67" s="6" t="s">
        <v>7</v>
      </c>
      <c r="H67" s="5" t="s">
        <v>6</v>
      </c>
    </row>
    <row r="68" spans="1:8" ht="15.75" thickBot="1" x14ac:dyDescent="0.3">
      <c r="A68" s="20"/>
      <c r="B68" s="19" t="s">
        <v>5</v>
      </c>
      <c r="C68" s="18" t="s">
        <v>4</v>
      </c>
      <c r="D68" s="17" t="s">
        <v>3</v>
      </c>
      <c r="E68" s="17" t="s">
        <v>3</v>
      </c>
      <c r="F68" s="17" t="s">
        <v>3</v>
      </c>
      <c r="G68" s="16" t="s">
        <v>3</v>
      </c>
      <c r="H68" s="15" t="s">
        <v>3</v>
      </c>
    </row>
    <row r="69" spans="1:8" x14ac:dyDescent="0.25">
      <c r="A69" s="23" t="s">
        <v>2</v>
      </c>
      <c r="B69" s="4">
        <v>1</v>
      </c>
      <c r="C69" s="4">
        <f>ROUNDUP(C67*0.25, 0)</f>
        <v>2500</v>
      </c>
      <c r="D69" s="59"/>
      <c r="E69" s="59"/>
      <c r="F69" s="43"/>
      <c r="G69" s="43"/>
      <c r="H69" s="44"/>
    </row>
    <row r="70" spans="1:8" x14ac:dyDescent="0.25">
      <c r="A70" s="24" t="s">
        <v>1</v>
      </c>
      <c r="B70" s="3">
        <f>C69+1</f>
        <v>2501</v>
      </c>
      <c r="C70" s="3">
        <f>ROUNDUP(C67*0.5, 0)</f>
        <v>5000</v>
      </c>
      <c r="D70" s="51"/>
      <c r="E70" s="51"/>
      <c r="F70" s="45"/>
      <c r="G70" s="45"/>
      <c r="H70" s="46"/>
    </row>
    <row r="71" spans="1:8" x14ac:dyDescent="0.25">
      <c r="A71" s="24" t="s">
        <v>0</v>
      </c>
      <c r="B71" s="3">
        <f>C70+1</f>
        <v>5001</v>
      </c>
      <c r="C71" s="3">
        <f>B72-1</f>
        <v>7299</v>
      </c>
      <c r="D71" s="51"/>
      <c r="E71" s="51"/>
      <c r="F71" s="45"/>
      <c r="G71" s="45"/>
      <c r="H71" s="46"/>
    </row>
    <row r="72" spans="1:8" x14ac:dyDescent="0.25">
      <c r="A72" s="24" t="s">
        <v>18</v>
      </c>
      <c r="B72" s="3">
        <f>C67*0.73</f>
        <v>7300</v>
      </c>
      <c r="C72" s="3">
        <f>B73-1</f>
        <v>9099</v>
      </c>
      <c r="D72" s="51"/>
      <c r="E72" s="51"/>
      <c r="F72" s="47"/>
      <c r="G72" s="47"/>
      <c r="H72" s="48"/>
    </row>
    <row r="73" spans="1:8" x14ac:dyDescent="0.25">
      <c r="A73" s="70" t="s">
        <v>19</v>
      </c>
      <c r="B73" s="71">
        <f>C67*0.91</f>
        <v>9100</v>
      </c>
      <c r="C73" s="71">
        <f>(C67*1.09)-1</f>
        <v>10899</v>
      </c>
      <c r="D73" s="51"/>
      <c r="E73" s="51"/>
      <c r="F73" s="47"/>
      <c r="G73" s="47"/>
      <c r="H73" s="48"/>
    </row>
    <row r="74" spans="1:8" ht="15.75" thickBot="1" x14ac:dyDescent="0.3">
      <c r="A74" s="25" t="s">
        <v>20</v>
      </c>
      <c r="B74" s="2">
        <f>C73+1</f>
        <v>10900</v>
      </c>
      <c r="C74" s="2">
        <f>C67*1.27</f>
        <v>12700</v>
      </c>
      <c r="D74" s="52"/>
      <c r="E74" s="52"/>
      <c r="F74" s="49"/>
      <c r="G74" s="49"/>
      <c r="H74" s="50"/>
    </row>
    <row r="75" spans="1:8" x14ac:dyDescent="0.25">
      <c r="A75" s="13"/>
      <c r="B75" s="12"/>
      <c r="C75" s="12"/>
      <c r="D75" s="12"/>
      <c r="E75" s="12"/>
      <c r="F75" s="11"/>
      <c r="G75" s="11"/>
      <c r="H75" s="11"/>
    </row>
    <row r="76" spans="1:8" ht="15.75" thickBot="1" x14ac:dyDescent="0.3">
      <c r="A76" s="13"/>
      <c r="B76" s="12"/>
      <c r="C76" s="12"/>
      <c r="D76" s="12"/>
      <c r="E76" s="12"/>
      <c r="F76" s="11"/>
      <c r="G76" s="11"/>
      <c r="H76" s="11"/>
    </row>
    <row r="77" spans="1:8" ht="15.75" thickBot="1" x14ac:dyDescent="0.3">
      <c r="A77" s="10"/>
      <c r="B77" s="9" t="s">
        <v>24</v>
      </c>
      <c r="C77" s="8">
        <v>25000</v>
      </c>
      <c r="D77" s="7" t="s">
        <v>22</v>
      </c>
      <c r="E77" s="7" t="s">
        <v>23</v>
      </c>
      <c r="F77" s="7" t="s">
        <v>8</v>
      </c>
      <c r="G77" s="6" t="s">
        <v>7</v>
      </c>
      <c r="H77" s="5" t="s">
        <v>6</v>
      </c>
    </row>
    <row r="78" spans="1:8" ht="15.75" thickBot="1" x14ac:dyDescent="0.3">
      <c r="A78" s="20"/>
      <c r="B78" s="19" t="s">
        <v>5</v>
      </c>
      <c r="C78" s="18" t="s">
        <v>4</v>
      </c>
      <c r="D78" s="17" t="s">
        <v>3</v>
      </c>
      <c r="E78" s="17" t="s">
        <v>3</v>
      </c>
      <c r="F78" s="17" t="s">
        <v>3</v>
      </c>
      <c r="G78" s="16" t="s">
        <v>3</v>
      </c>
      <c r="H78" s="15" t="s">
        <v>3</v>
      </c>
    </row>
    <row r="79" spans="1:8" x14ac:dyDescent="0.25">
      <c r="A79" s="23" t="s">
        <v>2</v>
      </c>
      <c r="B79" s="4">
        <v>1</v>
      </c>
      <c r="C79" s="4">
        <f>ROUNDUP(C77*0.25, 0)</f>
        <v>6250</v>
      </c>
      <c r="D79" s="59"/>
      <c r="E79" s="59"/>
      <c r="F79" s="43"/>
      <c r="G79" s="43"/>
      <c r="H79" s="44"/>
    </row>
    <row r="80" spans="1:8" x14ac:dyDescent="0.25">
      <c r="A80" s="24" t="s">
        <v>1</v>
      </c>
      <c r="B80" s="3">
        <f>C79+1</f>
        <v>6251</v>
      </c>
      <c r="C80" s="3">
        <f>ROUNDUP(C77*0.5, 0)</f>
        <v>12500</v>
      </c>
      <c r="D80" s="51"/>
      <c r="E80" s="51"/>
      <c r="F80" s="45"/>
      <c r="G80" s="45"/>
      <c r="H80" s="46"/>
    </row>
    <row r="81" spans="1:8" x14ac:dyDescent="0.25">
      <c r="A81" s="24" t="s">
        <v>0</v>
      </c>
      <c r="B81" s="3">
        <f>C80+1</f>
        <v>12501</v>
      </c>
      <c r="C81" s="3">
        <f>B82-1</f>
        <v>18249</v>
      </c>
      <c r="D81" s="51"/>
      <c r="E81" s="51"/>
      <c r="F81" s="45"/>
      <c r="G81" s="45"/>
      <c r="H81" s="46"/>
    </row>
    <row r="82" spans="1:8" x14ac:dyDescent="0.25">
      <c r="A82" s="24" t="s">
        <v>18</v>
      </c>
      <c r="B82" s="3">
        <f>C77*0.73</f>
        <v>18250</v>
      </c>
      <c r="C82" s="3">
        <f>B83-1</f>
        <v>22749</v>
      </c>
      <c r="D82" s="51"/>
      <c r="E82" s="51"/>
      <c r="F82" s="47"/>
      <c r="G82" s="47"/>
      <c r="H82" s="48"/>
    </row>
    <row r="83" spans="1:8" x14ac:dyDescent="0.25">
      <c r="A83" s="70" t="s">
        <v>19</v>
      </c>
      <c r="B83" s="71">
        <f>C77*0.91</f>
        <v>22750</v>
      </c>
      <c r="C83" s="71">
        <f>(C77*1.09)-1</f>
        <v>27249.000000000004</v>
      </c>
      <c r="D83" s="51"/>
      <c r="E83" s="51"/>
      <c r="F83" s="47"/>
      <c r="G83" s="47"/>
      <c r="H83" s="48"/>
    </row>
    <row r="84" spans="1:8" ht="15.75" thickBot="1" x14ac:dyDescent="0.3">
      <c r="A84" s="25" t="s">
        <v>20</v>
      </c>
      <c r="B84" s="2">
        <f>C83+1</f>
        <v>27250.000000000004</v>
      </c>
      <c r="C84" s="2">
        <f>C77*1.27</f>
        <v>31750</v>
      </c>
      <c r="D84" s="52"/>
      <c r="E84" s="52"/>
      <c r="F84" s="49"/>
      <c r="G84" s="49"/>
      <c r="H84" s="50"/>
    </row>
    <row r="85" spans="1:8" ht="15.75" thickBot="1" x14ac:dyDescent="0.3"/>
    <row r="86" spans="1:8" ht="15.75" thickBot="1" x14ac:dyDescent="0.3">
      <c r="A86" s="79" t="s">
        <v>26</v>
      </c>
      <c r="B86" s="80"/>
      <c r="C86" s="80"/>
      <c r="D86" s="80"/>
      <c r="E86" s="81"/>
    </row>
    <row r="87" spans="1:8" ht="15.75" thickBot="1" x14ac:dyDescent="0.3">
      <c r="A87" s="7" t="s">
        <v>22</v>
      </c>
      <c r="B87" s="7" t="s">
        <v>23</v>
      </c>
      <c r="C87" s="7" t="s">
        <v>8</v>
      </c>
      <c r="D87" s="6" t="s">
        <v>7</v>
      </c>
      <c r="E87" s="5" t="s">
        <v>6</v>
      </c>
    </row>
    <row r="88" spans="1:8" ht="15.75" thickBot="1" x14ac:dyDescent="0.3">
      <c r="A88" s="17" t="s">
        <v>3</v>
      </c>
      <c r="B88" s="17" t="s">
        <v>3</v>
      </c>
      <c r="C88" s="17" t="s">
        <v>3</v>
      </c>
      <c r="D88" s="16" t="s">
        <v>3</v>
      </c>
      <c r="E88" s="15" t="s">
        <v>3</v>
      </c>
    </row>
    <row r="89" spans="1:8" ht="15.75" thickBot="1" x14ac:dyDescent="0.3">
      <c r="A89" s="60"/>
      <c r="B89" s="61"/>
      <c r="C89" s="62"/>
      <c r="D89" s="62"/>
      <c r="E89" s="63"/>
    </row>
    <row r="90" spans="1:8" ht="15.75" thickBot="1" x14ac:dyDescent="0.3">
      <c r="A90" s="12"/>
      <c r="B90" s="12"/>
      <c r="C90" s="28"/>
      <c r="D90" s="28"/>
      <c r="E90" s="28"/>
    </row>
    <row r="91" spans="1:8" ht="15.75" thickBot="1" x14ac:dyDescent="0.3">
      <c r="A91" s="79" t="s">
        <v>27</v>
      </c>
      <c r="B91" s="80"/>
      <c r="C91" s="80"/>
      <c r="D91" s="80"/>
      <c r="E91" s="81"/>
    </row>
    <row r="92" spans="1:8" ht="15.75" thickBot="1" x14ac:dyDescent="0.3">
      <c r="A92" s="7" t="s">
        <v>22</v>
      </c>
      <c r="B92" s="7" t="s">
        <v>23</v>
      </c>
      <c r="C92" s="7" t="s">
        <v>8</v>
      </c>
      <c r="D92" s="6" t="s">
        <v>7</v>
      </c>
      <c r="E92" s="5" t="s">
        <v>6</v>
      </c>
    </row>
    <row r="93" spans="1:8" ht="15.75" thickBot="1" x14ac:dyDescent="0.3">
      <c r="A93" s="17" t="s">
        <v>28</v>
      </c>
      <c r="B93" s="17" t="s">
        <v>28</v>
      </c>
      <c r="C93" s="17" t="s">
        <v>28</v>
      </c>
      <c r="D93" s="17" t="s">
        <v>28</v>
      </c>
      <c r="E93" s="29" t="s">
        <v>28</v>
      </c>
    </row>
    <row r="94" spans="1:8" ht="15.75" thickBot="1" x14ac:dyDescent="0.3">
      <c r="A94" s="60"/>
      <c r="B94" s="61"/>
      <c r="C94" s="62"/>
      <c r="D94" s="62"/>
      <c r="E94" s="63"/>
    </row>
    <row r="97" spans="1:4" x14ac:dyDescent="0.25">
      <c r="A97" s="73" t="s">
        <v>36</v>
      </c>
      <c r="B97" s="74"/>
      <c r="C97" s="74"/>
      <c r="D97" s="74"/>
    </row>
  </sheetData>
  <mergeCells count="4">
    <mergeCell ref="A1:H1"/>
    <mergeCell ref="A2:H2"/>
    <mergeCell ref="A86:E86"/>
    <mergeCell ref="A91:E91"/>
  </mergeCells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B9CB2-7081-41E6-8271-E386F0D98EE1}">
  <dimension ref="A1:J54"/>
  <sheetViews>
    <sheetView topLeftCell="A27" zoomScale="160" zoomScaleNormal="160" workbookViewId="0">
      <selection activeCell="B61" sqref="B61"/>
    </sheetView>
  </sheetViews>
  <sheetFormatPr defaultRowHeight="15" x14ac:dyDescent="0.25"/>
  <cols>
    <col min="1" max="1" width="17.7109375" customWidth="1"/>
    <col min="2" max="2" width="23.5703125" customWidth="1"/>
    <col min="3" max="3" width="18.5703125" bestFit="1" customWidth="1"/>
    <col min="4" max="5" width="12.28515625" bestFit="1" customWidth="1"/>
    <col min="6" max="8" width="12.140625" bestFit="1" customWidth="1"/>
  </cols>
  <sheetData>
    <row r="1" spans="1:8" ht="15.75" customHeight="1" x14ac:dyDescent="0.25">
      <c r="A1" s="75" t="s">
        <v>29</v>
      </c>
      <c r="B1" s="76"/>
      <c r="C1" s="76"/>
      <c r="D1" s="76"/>
      <c r="E1" s="76"/>
      <c r="F1" s="76"/>
      <c r="G1" s="76"/>
      <c r="H1" s="76"/>
    </row>
    <row r="2" spans="1:8" ht="15.75" thickBot="1" x14ac:dyDescent="0.3">
      <c r="A2" s="77" t="s">
        <v>35</v>
      </c>
      <c r="B2" s="78"/>
      <c r="C2" s="78"/>
      <c r="D2" s="78"/>
      <c r="E2" s="78"/>
      <c r="F2" s="78"/>
      <c r="G2" s="78"/>
      <c r="H2" s="78"/>
    </row>
    <row r="3" spans="1:8" ht="15.75" thickBot="1" x14ac:dyDescent="0.3">
      <c r="A3" s="10"/>
      <c r="B3" s="9" t="s">
        <v>13</v>
      </c>
      <c r="C3" s="8">
        <v>1423</v>
      </c>
      <c r="D3" s="7" t="s">
        <v>22</v>
      </c>
      <c r="E3" s="7" t="s">
        <v>23</v>
      </c>
      <c r="F3" s="7" t="s">
        <v>8</v>
      </c>
      <c r="G3" s="6" t="s">
        <v>7</v>
      </c>
      <c r="H3" s="5" t="s">
        <v>6</v>
      </c>
    </row>
    <row r="4" spans="1:8" x14ac:dyDescent="0.25">
      <c r="A4" s="20"/>
      <c r="B4" s="19" t="s">
        <v>5</v>
      </c>
      <c r="C4" s="18" t="s">
        <v>4</v>
      </c>
      <c r="D4" s="17" t="s">
        <v>3</v>
      </c>
      <c r="E4" s="17" t="s">
        <v>3</v>
      </c>
      <c r="F4" s="17" t="s">
        <v>3</v>
      </c>
      <c r="G4" s="16" t="s">
        <v>3</v>
      </c>
      <c r="H4" s="15" t="s">
        <v>3</v>
      </c>
    </row>
    <row r="5" spans="1:8" x14ac:dyDescent="0.25">
      <c r="A5" s="24" t="s">
        <v>2</v>
      </c>
      <c r="B5" s="3">
        <f>C3*0.73</f>
        <v>1038.79</v>
      </c>
      <c r="C5" s="3">
        <f>B6-1</f>
        <v>1293.93</v>
      </c>
      <c r="D5" s="57"/>
      <c r="E5" s="57"/>
      <c r="F5" s="55"/>
      <c r="G5" s="47"/>
      <c r="H5" s="48"/>
    </row>
    <row r="6" spans="1:8" x14ac:dyDescent="0.25">
      <c r="A6" s="70" t="s">
        <v>1</v>
      </c>
      <c r="B6" s="71">
        <f>C3*0.91</f>
        <v>1294.93</v>
      </c>
      <c r="C6" s="71">
        <f>(C3*1.09)-1</f>
        <v>1550.0700000000002</v>
      </c>
      <c r="D6" s="57"/>
      <c r="E6" s="57"/>
      <c r="F6" s="55"/>
      <c r="G6" s="47"/>
      <c r="H6" s="48"/>
    </row>
    <row r="7" spans="1:8" ht="15.75" thickBot="1" x14ac:dyDescent="0.3">
      <c r="A7" s="24" t="s">
        <v>0</v>
      </c>
      <c r="B7" s="2">
        <f>C6+1</f>
        <v>1551.0700000000002</v>
      </c>
      <c r="C7" s="2">
        <f>C3*1.27</f>
        <v>1807.21</v>
      </c>
      <c r="D7" s="58"/>
      <c r="E7" s="58"/>
      <c r="F7" s="56"/>
      <c r="G7" s="49"/>
      <c r="H7" s="50"/>
    </row>
    <row r="8" spans="1:8" ht="15.75" thickBot="1" x14ac:dyDescent="0.3">
      <c r="A8" s="13"/>
      <c r="B8" s="12"/>
      <c r="C8" s="12"/>
      <c r="D8" s="12"/>
      <c r="E8" s="12"/>
      <c r="F8" s="11"/>
      <c r="G8" s="11"/>
      <c r="H8" s="11"/>
    </row>
    <row r="9" spans="1:8" ht="15.75" thickBot="1" x14ac:dyDescent="0.3">
      <c r="A9" s="10"/>
      <c r="B9" s="9" t="s">
        <v>12</v>
      </c>
      <c r="C9" s="8">
        <v>11516</v>
      </c>
      <c r="D9" s="7" t="s">
        <v>22</v>
      </c>
      <c r="E9" s="7" t="s">
        <v>23</v>
      </c>
      <c r="F9" s="7" t="s">
        <v>8</v>
      </c>
      <c r="G9" s="6" t="s">
        <v>7</v>
      </c>
      <c r="H9" s="5" t="s">
        <v>6</v>
      </c>
    </row>
    <row r="10" spans="1:8" x14ac:dyDescent="0.25">
      <c r="A10" s="20"/>
      <c r="B10" s="19" t="s">
        <v>5</v>
      </c>
      <c r="C10" s="18" t="s">
        <v>4</v>
      </c>
      <c r="D10" s="17" t="s">
        <v>3</v>
      </c>
      <c r="E10" s="17" t="s">
        <v>3</v>
      </c>
      <c r="F10" s="17" t="s">
        <v>3</v>
      </c>
      <c r="G10" s="16" t="s">
        <v>3</v>
      </c>
      <c r="H10" s="15" t="s">
        <v>3</v>
      </c>
    </row>
    <row r="11" spans="1:8" x14ac:dyDescent="0.25">
      <c r="A11" s="24" t="s">
        <v>2</v>
      </c>
      <c r="B11" s="3">
        <f>C9*0.73</f>
        <v>8406.68</v>
      </c>
      <c r="C11" s="3">
        <f>B12-1</f>
        <v>10478.56</v>
      </c>
      <c r="D11" s="57"/>
      <c r="E11" s="57"/>
      <c r="F11" s="55"/>
      <c r="G11" s="47"/>
      <c r="H11" s="48"/>
    </row>
    <row r="12" spans="1:8" x14ac:dyDescent="0.25">
      <c r="A12" s="70" t="s">
        <v>1</v>
      </c>
      <c r="B12" s="71">
        <f>C9*0.91</f>
        <v>10479.56</v>
      </c>
      <c r="C12" s="71">
        <f>(C9*1.09)-1</f>
        <v>12551.44</v>
      </c>
      <c r="D12" s="57"/>
      <c r="E12" s="57"/>
      <c r="F12" s="55"/>
      <c r="G12" s="47"/>
      <c r="H12" s="48"/>
    </row>
    <row r="13" spans="1:8" ht="15.75" thickBot="1" x14ac:dyDescent="0.3">
      <c r="A13" s="24" t="s">
        <v>0</v>
      </c>
      <c r="B13" s="2">
        <f>C12+1</f>
        <v>12552.44</v>
      </c>
      <c r="C13" s="2">
        <f>C9*1.27</f>
        <v>14625.32</v>
      </c>
      <c r="D13" s="58"/>
      <c r="E13" s="58"/>
      <c r="F13" s="56"/>
      <c r="G13" s="49"/>
      <c r="H13" s="50"/>
    </row>
    <row r="14" spans="1:8" ht="15.75" thickBot="1" x14ac:dyDescent="0.3">
      <c r="A14" s="13"/>
      <c r="B14" s="12"/>
      <c r="C14" s="12"/>
      <c r="D14" s="12"/>
      <c r="E14" s="12"/>
      <c r="F14" s="11"/>
      <c r="G14" s="11"/>
      <c r="H14" s="11"/>
    </row>
    <row r="15" spans="1:8" ht="15.75" thickBot="1" x14ac:dyDescent="0.3">
      <c r="A15" s="10"/>
      <c r="B15" s="9" t="s">
        <v>11</v>
      </c>
      <c r="C15" s="8">
        <v>10239</v>
      </c>
      <c r="D15" s="7" t="s">
        <v>22</v>
      </c>
      <c r="E15" s="7" t="s">
        <v>23</v>
      </c>
      <c r="F15" s="7" t="s">
        <v>8</v>
      </c>
      <c r="G15" s="6" t="s">
        <v>7</v>
      </c>
      <c r="H15" s="5" t="s">
        <v>6</v>
      </c>
    </row>
    <row r="16" spans="1:8" x14ac:dyDescent="0.25">
      <c r="A16" s="20"/>
      <c r="B16" s="19" t="s">
        <v>5</v>
      </c>
      <c r="C16" s="18" t="s">
        <v>4</v>
      </c>
      <c r="D16" s="17" t="s">
        <v>3</v>
      </c>
      <c r="E16" s="17" t="s">
        <v>3</v>
      </c>
      <c r="F16" s="17" t="s">
        <v>3</v>
      </c>
      <c r="G16" s="16" t="s">
        <v>3</v>
      </c>
      <c r="H16" s="15" t="s">
        <v>3</v>
      </c>
    </row>
    <row r="17" spans="1:10" x14ac:dyDescent="0.25">
      <c r="A17" s="24" t="s">
        <v>2</v>
      </c>
      <c r="B17" s="3">
        <f>C15*0.73</f>
        <v>7474.47</v>
      </c>
      <c r="C17" s="3">
        <f>B18-1</f>
        <v>9316.49</v>
      </c>
      <c r="D17" s="57"/>
      <c r="E17" s="57"/>
      <c r="F17" s="55"/>
      <c r="G17" s="47"/>
      <c r="H17" s="48"/>
    </row>
    <row r="18" spans="1:10" x14ac:dyDescent="0.25">
      <c r="A18" s="70" t="s">
        <v>1</v>
      </c>
      <c r="B18" s="71">
        <f>C15*0.91</f>
        <v>9317.49</v>
      </c>
      <c r="C18" s="71">
        <f>(C15*1.09)-1</f>
        <v>11159.51</v>
      </c>
      <c r="D18" s="57"/>
      <c r="E18" s="57"/>
      <c r="F18" s="55"/>
      <c r="G18" s="47"/>
      <c r="H18" s="48"/>
    </row>
    <row r="19" spans="1:10" ht="15.75" thickBot="1" x14ac:dyDescent="0.3">
      <c r="A19" s="24" t="s">
        <v>0</v>
      </c>
      <c r="B19" s="2">
        <f>C18+1</f>
        <v>11160.51</v>
      </c>
      <c r="C19" s="2">
        <f>C15*1.27</f>
        <v>13003.53</v>
      </c>
      <c r="D19" s="58"/>
      <c r="E19" s="58"/>
      <c r="F19" s="56"/>
      <c r="G19" s="49"/>
      <c r="H19" s="50"/>
    </row>
    <row r="20" spans="1:10" ht="15.75" thickBot="1" x14ac:dyDescent="0.3">
      <c r="A20" s="13"/>
      <c r="B20" s="12"/>
      <c r="C20" s="12"/>
      <c r="D20" s="12"/>
      <c r="E20" s="12"/>
      <c r="F20" s="11"/>
      <c r="G20" s="11"/>
      <c r="H20" s="11"/>
    </row>
    <row r="21" spans="1:10" ht="15.75" thickBot="1" x14ac:dyDescent="0.3">
      <c r="A21" s="10"/>
      <c r="B21" s="9" t="s">
        <v>10</v>
      </c>
      <c r="C21" s="8">
        <v>8263</v>
      </c>
      <c r="D21" s="7" t="s">
        <v>22</v>
      </c>
      <c r="E21" s="7" t="s">
        <v>23</v>
      </c>
      <c r="F21" s="7" t="s">
        <v>8</v>
      </c>
      <c r="G21" s="6" t="s">
        <v>7</v>
      </c>
      <c r="H21" s="5" t="s">
        <v>6</v>
      </c>
    </row>
    <row r="22" spans="1:10" x14ac:dyDescent="0.25">
      <c r="A22" s="20"/>
      <c r="B22" s="19" t="s">
        <v>5</v>
      </c>
      <c r="C22" s="18" t="s">
        <v>4</v>
      </c>
      <c r="D22" s="17" t="s">
        <v>3</v>
      </c>
      <c r="E22" s="17" t="s">
        <v>3</v>
      </c>
      <c r="F22" s="17" t="s">
        <v>3</v>
      </c>
      <c r="G22" s="16" t="s">
        <v>3</v>
      </c>
      <c r="H22" s="15" t="s">
        <v>3</v>
      </c>
    </row>
    <row r="23" spans="1:10" x14ac:dyDescent="0.25">
      <c r="A23" s="24" t="s">
        <v>2</v>
      </c>
      <c r="B23" s="3">
        <f>C21*0.73</f>
        <v>6031.99</v>
      </c>
      <c r="C23" s="3">
        <f>B24-1</f>
        <v>7518.33</v>
      </c>
      <c r="D23" s="57"/>
      <c r="E23" s="57"/>
      <c r="F23" s="55"/>
      <c r="G23" s="47"/>
      <c r="H23" s="48"/>
      <c r="J23" s="14"/>
    </row>
    <row r="24" spans="1:10" x14ac:dyDescent="0.25">
      <c r="A24" s="70" t="s">
        <v>1</v>
      </c>
      <c r="B24" s="71">
        <f>C21*0.91</f>
        <v>7519.33</v>
      </c>
      <c r="C24" s="71">
        <f>(C21*1.09)-1</f>
        <v>9005.67</v>
      </c>
      <c r="D24" s="57"/>
      <c r="E24" s="57"/>
      <c r="F24" s="55"/>
      <c r="G24" s="47"/>
      <c r="H24" s="48"/>
      <c r="J24" s="14"/>
    </row>
    <row r="25" spans="1:10" ht="15.75" thickBot="1" x14ac:dyDescent="0.3">
      <c r="A25" s="24" t="s">
        <v>0</v>
      </c>
      <c r="B25" s="2">
        <f>C24+1</f>
        <v>9006.67</v>
      </c>
      <c r="C25" s="2">
        <f>C21*1.27</f>
        <v>10494.01</v>
      </c>
      <c r="D25" s="58"/>
      <c r="E25" s="58"/>
      <c r="F25" s="56"/>
      <c r="G25" s="49"/>
      <c r="H25" s="50"/>
      <c r="J25" s="14"/>
    </row>
    <row r="26" spans="1:10" x14ac:dyDescent="0.25">
      <c r="A26" s="13"/>
      <c r="B26" s="12"/>
      <c r="C26" s="12"/>
      <c r="D26" s="12"/>
      <c r="E26" s="12"/>
      <c r="F26" s="11"/>
      <c r="G26" s="11"/>
      <c r="H26" s="11"/>
      <c r="J26" s="14"/>
    </row>
    <row r="27" spans="1:10" ht="15.75" thickBot="1" x14ac:dyDescent="0.3">
      <c r="A27" s="13"/>
      <c r="B27" s="12"/>
      <c r="C27" s="12"/>
      <c r="D27" s="12"/>
      <c r="E27" s="12"/>
      <c r="F27" s="11"/>
      <c r="G27" s="11"/>
      <c r="H27" s="11"/>
    </row>
    <row r="28" spans="1:10" ht="15.75" thickBot="1" x14ac:dyDescent="0.3">
      <c r="A28" s="10"/>
      <c r="B28" s="9" t="s">
        <v>9</v>
      </c>
      <c r="C28" s="8">
        <v>4357</v>
      </c>
      <c r="D28" s="7" t="s">
        <v>22</v>
      </c>
      <c r="E28" s="7" t="s">
        <v>23</v>
      </c>
      <c r="F28" s="7" t="s">
        <v>8</v>
      </c>
      <c r="G28" s="6" t="s">
        <v>7</v>
      </c>
      <c r="H28" s="5" t="s">
        <v>6</v>
      </c>
    </row>
    <row r="29" spans="1:10" x14ac:dyDescent="0.25">
      <c r="A29" s="20"/>
      <c r="B29" s="19" t="s">
        <v>5</v>
      </c>
      <c r="C29" s="18" t="s">
        <v>4</v>
      </c>
      <c r="D29" s="17" t="s">
        <v>3</v>
      </c>
      <c r="E29" s="17" t="s">
        <v>3</v>
      </c>
      <c r="F29" s="17" t="s">
        <v>3</v>
      </c>
      <c r="G29" s="16" t="s">
        <v>3</v>
      </c>
      <c r="H29" s="15" t="s">
        <v>3</v>
      </c>
    </row>
    <row r="30" spans="1:10" x14ac:dyDescent="0.25">
      <c r="A30" s="22" t="s">
        <v>2</v>
      </c>
      <c r="B30" s="3">
        <f>C28*0.73</f>
        <v>3180.61</v>
      </c>
      <c r="C30" s="3">
        <f>B31-1</f>
        <v>3963.8700000000003</v>
      </c>
      <c r="D30" s="51"/>
      <c r="E30" s="51"/>
      <c r="F30" s="47"/>
      <c r="G30" s="47"/>
      <c r="H30" s="47"/>
    </row>
    <row r="31" spans="1:10" x14ac:dyDescent="0.25">
      <c r="A31" s="22" t="s">
        <v>1</v>
      </c>
      <c r="B31" s="3">
        <f>C28*0.91</f>
        <v>3964.8700000000003</v>
      </c>
      <c r="C31" s="3">
        <f>(C28*1.09)-1</f>
        <v>4748.13</v>
      </c>
      <c r="D31" s="51"/>
      <c r="E31" s="51"/>
      <c r="F31" s="47"/>
      <c r="G31" s="47"/>
      <c r="H31" s="47"/>
    </row>
    <row r="32" spans="1:10" x14ac:dyDescent="0.25">
      <c r="A32" s="22" t="s">
        <v>0</v>
      </c>
      <c r="B32" s="3">
        <f>C31+1</f>
        <v>4749.13</v>
      </c>
      <c r="C32" s="3">
        <f>C28*1.27</f>
        <v>5533.39</v>
      </c>
      <c r="D32" s="51"/>
      <c r="E32" s="51"/>
      <c r="F32" s="47"/>
      <c r="G32" s="47"/>
      <c r="H32" s="47"/>
    </row>
    <row r="33" spans="1:8" ht="15.75" thickBot="1" x14ac:dyDescent="0.3">
      <c r="A33" s="13"/>
      <c r="B33" s="12"/>
      <c r="C33" s="12"/>
      <c r="D33" s="12"/>
      <c r="E33" s="12"/>
      <c r="F33" s="11"/>
      <c r="G33" s="11"/>
      <c r="H33" s="11"/>
    </row>
    <row r="34" spans="1:8" ht="15.75" thickBot="1" x14ac:dyDescent="0.3">
      <c r="A34" s="34"/>
      <c r="B34" s="35" t="s">
        <v>25</v>
      </c>
      <c r="C34" s="36">
        <v>22152</v>
      </c>
      <c r="D34" s="37" t="s">
        <v>22</v>
      </c>
      <c r="E34" s="37" t="s">
        <v>23</v>
      </c>
      <c r="F34" s="37" t="s">
        <v>8</v>
      </c>
      <c r="G34" s="38" t="s">
        <v>7</v>
      </c>
      <c r="H34" s="39" t="s">
        <v>6</v>
      </c>
    </row>
    <row r="35" spans="1:8" x14ac:dyDescent="0.25">
      <c r="A35" s="34"/>
      <c r="B35" s="40" t="s">
        <v>5</v>
      </c>
      <c r="C35" s="41" t="s">
        <v>4</v>
      </c>
      <c r="D35" s="37" t="s">
        <v>3</v>
      </c>
      <c r="E35" s="37" t="s">
        <v>3</v>
      </c>
      <c r="F35" s="37" t="s">
        <v>3</v>
      </c>
      <c r="G35" s="38" t="s">
        <v>3</v>
      </c>
      <c r="H35" s="39" t="s">
        <v>3</v>
      </c>
    </row>
    <row r="36" spans="1:8" x14ac:dyDescent="0.25">
      <c r="A36" s="24" t="s">
        <v>2</v>
      </c>
      <c r="B36" s="3">
        <f>C34*0.73</f>
        <v>16170.96</v>
      </c>
      <c r="C36" s="3">
        <f>B37-1</f>
        <v>20157.32</v>
      </c>
      <c r="D36" s="51"/>
      <c r="E36" s="51"/>
      <c r="F36" s="47"/>
      <c r="G36" s="47"/>
      <c r="H36" s="48"/>
    </row>
    <row r="37" spans="1:8" x14ac:dyDescent="0.25">
      <c r="A37" s="70" t="s">
        <v>1</v>
      </c>
      <c r="B37" s="71">
        <f>C34*0.91</f>
        <v>20158.32</v>
      </c>
      <c r="C37" s="71">
        <f>(C34*1.09)-1</f>
        <v>24144.68</v>
      </c>
      <c r="D37" s="51"/>
      <c r="E37" s="51"/>
      <c r="F37" s="47"/>
      <c r="G37" s="47"/>
      <c r="H37" s="48"/>
    </row>
    <row r="38" spans="1:8" ht="15.75" thickBot="1" x14ac:dyDescent="0.3">
      <c r="A38" s="25" t="s">
        <v>0</v>
      </c>
      <c r="B38" s="2">
        <f>C37+1</f>
        <v>24145.68</v>
      </c>
      <c r="C38" s="2">
        <f>C34*1.27</f>
        <v>28133.040000000001</v>
      </c>
      <c r="D38" s="52"/>
      <c r="E38" s="52"/>
      <c r="F38" s="49"/>
      <c r="G38" s="49"/>
      <c r="H38" s="50"/>
    </row>
    <row r="39" spans="1:8" x14ac:dyDescent="0.25">
      <c r="A39" s="13"/>
      <c r="B39" s="12"/>
      <c r="C39" s="12"/>
      <c r="D39" s="12"/>
      <c r="E39" s="12"/>
      <c r="F39" s="11"/>
      <c r="G39" s="11"/>
      <c r="H39" s="11"/>
    </row>
    <row r="40" spans="1:8" ht="15.75" thickBot="1" x14ac:dyDescent="0.3">
      <c r="A40" s="13"/>
      <c r="B40" s="12"/>
      <c r="C40" s="12"/>
      <c r="D40" s="12"/>
      <c r="E40" s="12"/>
      <c r="F40" s="11"/>
      <c r="G40" s="11"/>
      <c r="H40" s="11"/>
    </row>
    <row r="41" spans="1:8" ht="15.75" thickBot="1" x14ac:dyDescent="0.3">
      <c r="A41" s="10"/>
      <c r="B41" s="9" t="s">
        <v>24</v>
      </c>
      <c r="C41" s="8">
        <v>8357</v>
      </c>
      <c r="D41" s="7" t="s">
        <v>22</v>
      </c>
      <c r="E41" s="7" t="s">
        <v>23</v>
      </c>
      <c r="F41" s="7" t="s">
        <v>8</v>
      </c>
      <c r="G41" s="6" t="s">
        <v>7</v>
      </c>
      <c r="H41" s="5" t="s">
        <v>6</v>
      </c>
    </row>
    <row r="42" spans="1:8" ht="15.75" thickBot="1" x14ac:dyDescent="0.3">
      <c r="A42" s="20"/>
      <c r="B42" s="19" t="s">
        <v>5</v>
      </c>
      <c r="C42" s="18" t="s">
        <v>4</v>
      </c>
      <c r="D42" s="17" t="s">
        <v>3</v>
      </c>
      <c r="E42" s="17" t="s">
        <v>3</v>
      </c>
      <c r="F42" s="17" t="s">
        <v>3</v>
      </c>
      <c r="G42" s="16" t="s">
        <v>3</v>
      </c>
      <c r="H42" s="15" t="s">
        <v>3</v>
      </c>
    </row>
    <row r="43" spans="1:8" x14ac:dyDescent="0.25">
      <c r="A43" s="23" t="s">
        <v>18</v>
      </c>
      <c r="B43" s="4">
        <f>C41*0.73</f>
        <v>6100.61</v>
      </c>
      <c r="C43" s="4">
        <f>B44-1</f>
        <v>7603.87</v>
      </c>
      <c r="D43" s="59"/>
      <c r="E43" s="59"/>
      <c r="F43" s="64"/>
      <c r="G43" s="64"/>
      <c r="H43" s="65"/>
    </row>
    <row r="44" spans="1:8" x14ac:dyDescent="0.25">
      <c r="A44" s="70" t="s">
        <v>19</v>
      </c>
      <c r="B44" s="71">
        <f>C41*0.91</f>
        <v>7604.87</v>
      </c>
      <c r="C44" s="71">
        <f>(C41*1.09)-1</f>
        <v>9108.130000000001</v>
      </c>
      <c r="D44" s="51"/>
      <c r="E44" s="51"/>
      <c r="F44" s="47"/>
      <c r="G44" s="47"/>
      <c r="H44" s="48"/>
    </row>
    <row r="45" spans="1:8" ht="15.75" thickBot="1" x14ac:dyDescent="0.3">
      <c r="A45" s="25" t="s">
        <v>20</v>
      </c>
      <c r="B45" s="2">
        <f>C44+1</f>
        <v>9109.130000000001</v>
      </c>
      <c r="C45" s="2">
        <f>C41*1.27</f>
        <v>10613.39</v>
      </c>
      <c r="D45" s="52"/>
      <c r="E45" s="52"/>
      <c r="F45" s="49"/>
      <c r="G45" s="49"/>
      <c r="H45" s="50"/>
    </row>
    <row r="47" spans="1:8" ht="15.75" thickBot="1" x14ac:dyDescent="0.3">
      <c r="A47" s="12"/>
      <c r="B47" s="12"/>
      <c r="C47" s="28"/>
      <c r="D47" s="28"/>
      <c r="E47" s="28"/>
    </row>
    <row r="48" spans="1:8" ht="15.75" thickBot="1" x14ac:dyDescent="0.3">
      <c r="A48" s="79" t="s">
        <v>27</v>
      </c>
      <c r="B48" s="80"/>
      <c r="C48" s="80"/>
      <c r="D48" s="80"/>
      <c r="E48" s="81"/>
    </row>
    <row r="49" spans="1:5" ht="15.75" thickBot="1" x14ac:dyDescent="0.3">
      <c r="A49" s="7" t="s">
        <v>22</v>
      </c>
      <c r="B49" s="7" t="s">
        <v>23</v>
      </c>
      <c r="C49" s="7" t="s">
        <v>8</v>
      </c>
      <c r="D49" s="6" t="s">
        <v>7</v>
      </c>
      <c r="E49" s="5" t="s">
        <v>6</v>
      </c>
    </row>
    <row r="50" spans="1:5" ht="15.75" thickBot="1" x14ac:dyDescent="0.3">
      <c r="A50" s="17" t="s">
        <v>28</v>
      </c>
      <c r="B50" s="17" t="s">
        <v>28</v>
      </c>
      <c r="C50" s="17" t="s">
        <v>28</v>
      </c>
      <c r="D50" s="17" t="s">
        <v>28</v>
      </c>
      <c r="E50" s="29" t="s">
        <v>28</v>
      </c>
    </row>
    <row r="51" spans="1:5" ht="15.75" thickBot="1" x14ac:dyDescent="0.3">
      <c r="A51" s="60"/>
      <c r="B51" s="61"/>
      <c r="C51" s="62"/>
      <c r="D51" s="62"/>
      <c r="E51" s="63"/>
    </row>
    <row r="54" spans="1:5" x14ac:dyDescent="0.25">
      <c r="A54" s="73" t="s">
        <v>36</v>
      </c>
      <c r="B54" s="74"/>
      <c r="C54" s="74"/>
      <c r="D54" s="74"/>
    </row>
  </sheetData>
  <mergeCells count="3">
    <mergeCell ref="A1:H1"/>
    <mergeCell ref="A2:H2"/>
    <mergeCell ref="A48:E48"/>
  </mergeCells>
  <phoneticPr fontId="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95BBF-876E-4B2B-AAA3-AB3AF7FAA29B}">
  <dimension ref="A1:H77"/>
  <sheetViews>
    <sheetView tabSelected="1" topLeftCell="A71" zoomScale="160" zoomScaleNormal="160" workbookViewId="0">
      <selection activeCell="C50" sqref="C50"/>
    </sheetView>
  </sheetViews>
  <sheetFormatPr defaultRowHeight="15" x14ac:dyDescent="0.25"/>
  <cols>
    <col min="1" max="1" width="17.7109375" customWidth="1"/>
    <col min="2" max="2" width="23.5703125" customWidth="1"/>
    <col min="3" max="3" width="19.42578125" customWidth="1"/>
    <col min="4" max="6" width="12.140625" bestFit="1" customWidth="1"/>
  </cols>
  <sheetData>
    <row r="1" spans="1:8" ht="15.75" customHeight="1" x14ac:dyDescent="0.25">
      <c r="A1" s="75" t="s">
        <v>16</v>
      </c>
      <c r="B1" s="76"/>
      <c r="C1" s="76"/>
      <c r="D1" s="76"/>
      <c r="E1" s="76"/>
      <c r="F1" s="76"/>
    </row>
    <row r="2" spans="1:8" ht="15.75" thickBot="1" x14ac:dyDescent="0.3">
      <c r="A2" s="77" t="s">
        <v>35</v>
      </c>
      <c r="B2" s="78"/>
      <c r="C2" s="78"/>
      <c r="D2" s="78"/>
      <c r="E2" s="78"/>
      <c r="F2" s="78"/>
    </row>
    <row r="3" spans="1:8" ht="15.75" customHeight="1" thickBot="1" x14ac:dyDescent="0.3">
      <c r="A3" s="10"/>
      <c r="B3" s="9" t="s">
        <v>15</v>
      </c>
      <c r="C3" s="8">
        <v>1229</v>
      </c>
      <c r="D3" s="7" t="s">
        <v>8</v>
      </c>
      <c r="E3" s="6" t="s">
        <v>7</v>
      </c>
      <c r="F3" s="5" t="s">
        <v>6</v>
      </c>
    </row>
    <row r="4" spans="1:8" ht="15.75" thickBot="1" x14ac:dyDescent="0.3">
      <c r="A4" s="20"/>
      <c r="B4" s="19" t="s">
        <v>5</v>
      </c>
      <c r="C4" s="18" t="s">
        <v>4</v>
      </c>
      <c r="D4" s="17" t="s">
        <v>3</v>
      </c>
      <c r="E4" s="16" t="s">
        <v>3</v>
      </c>
      <c r="F4" s="15" t="s">
        <v>3</v>
      </c>
    </row>
    <row r="5" spans="1:8" x14ac:dyDescent="0.25">
      <c r="A5" s="23" t="s">
        <v>2</v>
      </c>
      <c r="B5" s="4">
        <v>1</v>
      </c>
      <c r="C5" s="4">
        <f>ROUNDUP(C3*0.25, 0)</f>
        <v>308</v>
      </c>
      <c r="D5" s="43"/>
      <c r="E5" s="43"/>
      <c r="F5" s="44"/>
    </row>
    <row r="6" spans="1:8" x14ac:dyDescent="0.25">
      <c r="A6" s="24" t="s">
        <v>1</v>
      </c>
      <c r="B6" s="3">
        <f>C5+1</f>
        <v>309</v>
      </c>
      <c r="C6" s="3">
        <f>ROUNDUP(C3*0.5, 0)</f>
        <v>615</v>
      </c>
      <c r="D6" s="45"/>
      <c r="E6" s="45"/>
      <c r="F6" s="46"/>
    </row>
    <row r="7" spans="1:8" x14ac:dyDescent="0.25">
      <c r="A7" s="24" t="s">
        <v>0</v>
      </c>
      <c r="B7" s="3">
        <f>C6+1</f>
        <v>616</v>
      </c>
      <c r="C7" s="3">
        <f>B8-1</f>
        <v>896.17</v>
      </c>
      <c r="D7" s="45"/>
      <c r="E7" s="45"/>
      <c r="F7" s="46"/>
    </row>
    <row r="8" spans="1:8" x14ac:dyDescent="0.25">
      <c r="A8" s="24" t="s">
        <v>18</v>
      </c>
      <c r="B8" s="3">
        <f>C3*0.73</f>
        <v>897.17</v>
      </c>
      <c r="C8" s="3">
        <f>B9-1</f>
        <v>1117.3900000000001</v>
      </c>
      <c r="D8" s="47"/>
      <c r="E8" s="47"/>
      <c r="F8" s="48"/>
    </row>
    <row r="9" spans="1:8" x14ac:dyDescent="0.25">
      <c r="A9" s="70" t="s">
        <v>19</v>
      </c>
      <c r="B9" s="71">
        <f>C3*0.91</f>
        <v>1118.3900000000001</v>
      </c>
      <c r="C9" s="71">
        <f>(C3*1.09)-1</f>
        <v>1338.6100000000001</v>
      </c>
      <c r="D9" s="47"/>
      <c r="E9" s="47"/>
      <c r="F9" s="48"/>
      <c r="H9" s="21"/>
    </row>
    <row r="10" spans="1:8" ht="15.75" thickBot="1" x14ac:dyDescent="0.3">
      <c r="A10" s="25" t="s">
        <v>20</v>
      </c>
      <c r="B10" s="2">
        <f>C9+1</f>
        <v>1339.6100000000001</v>
      </c>
      <c r="C10" s="2">
        <f>C3*1.27</f>
        <v>1560.83</v>
      </c>
      <c r="D10" s="49"/>
      <c r="E10" s="49"/>
      <c r="F10" s="50"/>
    </row>
    <row r="11" spans="1:8" ht="15.75" thickBot="1" x14ac:dyDescent="0.3">
      <c r="A11" s="13"/>
      <c r="B11" s="12"/>
      <c r="C11" s="12"/>
      <c r="D11" s="11"/>
      <c r="E11" s="11"/>
      <c r="F11" s="11"/>
    </row>
    <row r="12" spans="1:8" ht="15.75" thickBot="1" x14ac:dyDescent="0.3">
      <c r="A12" s="10"/>
      <c r="B12" s="9" t="s">
        <v>14</v>
      </c>
      <c r="C12" s="8">
        <v>3443</v>
      </c>
      <c r="D12" s="7" t="s">
        <v>8</v>
      </c>
      <c r="E12" s="6" t="s">
        <v>7</v>
      </c>
      <c r="F12" s="5" t="s">
        <v>6</v>
      </c>
    </row>
    <row r="13" spans="1:8" ht="15.75" thickBot="1" x14ac:dyDescent="0.3">
      <c r="A13" s="20"/>
      <c r="B13" s="19" t="s">
        <v>5</v>
      </c>
      <c r="C13" s="18" t="s">
        <v>4</v>
      </c>
      <c r="D13" s="17" t="s">
        <v>3</v>
      </c>
      <c r="E13" s="16" t="s">
        <v>3</v>
      </c>
      <c r="F13" s="15" t="s">
        <v>3</v>
      </c>
    </row>
    <row r="14" spans="1:8" x14ac:dyDescent="0.25">
      <c r="A14" s="23" t="s">
        <v>2</v>
      </c>
      <c r="B14" s="4">
        <v>1</v>
      </c>
      <c r="C14" s="4">
        <f>ROUNDUP(C12*0.25, 0)</f>
        <v>861</v>
      </c>
      <c r="D14" s="43"/>
      <c r="E14" s="43"/>
      <c r="F14" s="44"/>
    </row>
    <row r="15" spans="1:8" x14ac:dyDescent="0.25">
      <c r="A15" s="24" t="s">
        <v>1</v>
      </c>
      <c r="B15" s="3">
        <f>C14+1</f>
        <v>862</v>
      </c>
      <c r="C15" s="3">
        <f>ROUNDUP(C12*0.5, 0)</f>
        <v>1722</v>
      </c>
      <c r="D15" s="45"/>
      <c r="E15" s="45"/>
      <c r="F15" s="46"/>
    </row>
    <row r="16" spans="1:8" x14ac:dyDescent="0.25">
      <c r="A16" s="24" t="s">
        <v>0</v>
      </c>
      <c r="B16" s="3">
        <f>C15+1</f>
        <v>1723</v>
      </c>
      <c r="C16" s="3">
        <f>B17-1</f>
        <v>2512.39</v>
      </c>
      <c r="D16" s="45"/>
      <c r="E16" s="45"/>
      <c r="F16" s="46"/>
    </row>
    <row r="17" spans="1:6" x14ac:dyDescent="0.25">
      <c r="A17" s="24" t="s">
        <v>18</v>
      </c>
      <c r="B17" s="3">
        <f>C12*0.73</f>
        <v>2513.39</v>
      </c>
      <c r="C17" s="3">
        <f>B18-1</f>
        <v>3132.13</v>
      </c>
      <c r="D17" s="47"/>
      <c r="E17" s="47"/>
      <c r="F17" s="48"/>
    </row>
    <row r="18" spans="1:6" x14ac:dyDescent="0.25">
      <c r="A18" s="70" t="s">
        <v>19</v>
      </c>
      <c r="B18" s="71">
        <f>C12*0.91</f>
        <v>3133.13</v>
      </c>
      <c r="C18" s="71">
        <f>(C12*1.09)-1</f>
        <v>3751.8700000000003</v>
      </c>
      <c r="D18" s="47"/>
      <c r="E18" s="47"/>
      <c r="F18" s="48"/>
    </row>
    <row r="19" spans="1:6" ht="15.75" thickBot="1" x14ac:dyDescent="0.3">
      <c r="A19" s="25" t="s">
        <v>20</v>
      </c>
      <c r="B19" s="2">
        <f>C18+1</f>
        <v>3752.8700000000003</v>
      </c>
      <c r="C19" s="2">
        <f>C12*1.27</f>
        <v>4372.6099999999997</v>
      </c>
      <c r="D19" s="49"/>
      <c r="E19" s="49"/>
      <c r="F19" s="50"/>
    </row>
    <row r="20" spans="1:6" ht="15.75" thickBot="1" x14ac:dyDescent="0.3">
      <c r="A20" s="13"/>
      <c r="B20" s="12"/>
      <c r="C20" s="12"/>
      <c r="D20" s="11"/>
      <c r="E20" s="11"/>
      <c r="F20" s="11"/>
    </row>
    <row r="21" spans="1:6" ht="15.75" thickBot="1" x14ac:dyDescent="0.3">
      <c r="A21" s="10"/>
      <c r="B21" s="9" t="s">
        <v>13</v>
      </c>
      <c r="C21" s="8">
        <v>3310</v>
      </c>
      <c r="D21" s="7" t="s">
        <v>8</v>
      </c>
      <c r="E21" s="6" t="s">
        <v>7</v>
      </c>
      <c r="F21" s="5" t="s">
        <v>6</v>
      </c>
    </row>
    <row r="22" spans="1:6" ht="15.75" thickBot="1" x14ac:dyDescent="0.3">
      <c r="A22" s="20"/>
      <c r="B22" s="19" t="s">
        <v>5</v>
      </c>
      <c r="C22" s="18" t="s">
        <v>4</v>
      </c>
      <c r="D22" s="17" t="s">
        <v>3</v>
      </c>
      <c r="E22" s="16" t="s">
        <v>3</v>
      </c>
      <c r="F22" s="15" t="s">
        <v>3</v>
      </c>
    </row>
    <row r="23" spans="1:6" x14ac:dyDescent="0.25">
      <c r="A23" s="23" t="s">
        <v>2</v>
      </c>
      <c r="B23" s="4">
        <v>1</v>
      </c>
      <c r="C23" s="4">
        <f>ROUNDUP(C21*0.25, 0)</f>
        <v>828</v>
      </c>
      <c r="D23" s="53"/>
      <c r="E23" s="43"/>
      <c r="F23" s="44"/>
    </row>
    <row r="24" spans="1:6" x14ac:dyDescent="0.25">
      <c r="A24" s="24" t="s">
        <v>1</v>
      </c>
      <c r="B24" s="3">
        <f>C23+1</f>
        <v>829</v>
      </c>
      <c r="C24" s="3">
        <f>ROUNDUP(C21*0.5, 0)</f>
        <v>1655</v>
      </c>
      <c r="D24" s="54"/>
      <c r="E24" s="45"/>
      <c r="F24" s="46"/>
    </row>
    <row r="25" spans="1:6" x14ac:dyDescent="0.25">
      <c r="A25" s="24" t="s">
        <v>0</v>
      </c>
      <c r="B25" s="3">
        <f>C24+1</f>
        <v>1656</v>
      </c>
      <c r="C25" s="3">
        <f>B26-1</f>
        <v>2415.2999999999997</v>
      </c>
      <c r="D25" s="54"/>
      <c r="E25" s="45"/>
      <c r="F25" s="46"/>
    </row>
    <row r="26" spans="1:6" x14ac:dyDescent="0.25">
      <c r="A26" s="24" t="s">
        <v>18</v>
      </c>
      <c r="B26" s="3">
        <f>C21*0.73</f>
        <v>2416.2999999999997</v>
      </c>
      <c r="C26" s="3">
        <f>B27-1</f>
        <v>3011.1</v>
      </c>
      <c r="D26" s="55"/>
      <c r="E26" s="47"/>
      <c r="F26" s="48"/>
    </row>
    <row r="27" spans="1:6" x14ac:dyDescent="0.25">
      <c r="A27" s="70" t="s">
        <v>19</v>
      </c>
      <c r="B27" s="71">
        <f>C21*0.91</f>
        <v>3012.1</v>
      </c>
      <c r="C27" s="71">
        <f>(C21*1.09)-1</f>
        <v>3606.9</v>
      </c>
      <c r="D27" s="55"/>
      <c r="E27" s="47"/>
      <c r="F27" s="48"/>
    </row>
    <row r="28" spans="1:6" ht="15.75" thickBot="1" x14ac:dyDescent="0.3">
      <c r="A28" s="25" t="s">
        <v>20</v>
      </c>
      <c r="B28" s="2">
        <f>C27+1</f>
        <v>3607.9</v>
      </c>
      <c r="C28" s="2">
        <f>C21*1.27</f>
        <v>4203.7</v>
      </c>
      <c r="D28" s="56"/>
      <c r="E28" s="49"/>
      <c r="F28" s="50"/>
    </row>
    <row r="29" spans="1:6" ht="15.75" thickBot="1" x14ac:dyDescent="0.3">
      <c r="A29" s="13"/>
      <c r="B29" s="12"/>
      <c r="C29" s="12"/>
      <c r="D29" s="11"/>
      <c r="E29" s="11"/>
      <c r="F29" s="11"/>
    </row>
    <row r="30" spans="1:6" ht="15.75" thickBot="1" x14ac:dyDescent="0.3">
      <c r="A30" s="10"/>
      <c r="B30" s="9" t="s">
        <v>12</v>
      </c>
      <c r="C30" s="8">
        <v>7716</v>
      </c>
      <c r="D30" s="7" t="s">
        <v>8</v>
      </c>
      <c r="E30" s="6" t="s">
        <v>7</v>
      </c>
      <c r="F30" s="5" t="s">
        <v>6</v>
      </c>
    </row>
    <row r="31" spans="1:6" ht="15.75" thickBot="1" x14ac:dyDescent="0.3">
      <c r="A31" s="20"/>
      <c r="B31" s="19" t="s">
        <v>5</v>
      </c>
      <c r="C31" s="18" t="s">
        <v>4</v>
      </c>
      <c r="D31" s="17" t="s">
        <v>3</v>
      </c>
      <c r="E31" s="16" t="s">
        <v>3</v>
      </c>
      <c r="F31" s="15" t="s">
        <v>3</v>
      </c>
    </row>
    <row r="32" spans="1:6" x14ac:dyDescent="0.25">
      <c r="A32" s="23" t="s">
        <v>2</v>
      </c>
      <c r="B32" s="4">
        <v>1</v>
      </c>
      <c r="C32" s="4">
        <f>ROUNDUP(C30*0.25, 0)</f>
        <v>1929</v>
      </c>
      <c r="D32" s="53"/>
      <c r="E32" s="43"/>
      <c r="F32" s="44"/>
    </row>
    <row r="33" spans="1:6" x14ac:dyDescent="0.25">
      <c r="A33" s="24" t="s">
        <v>1</v>
      </c>
      <c r="B33" s="3">
        <f>C32+1</f>
        <v>1930</v>
      </c>
      <c r="C33" s="3">
        <f>ROUNDUP(C30*0.5, 0)</f>
        <v>3858</v>
      </c>
      <c r="D33" s="54"/>
      <c r="E33" s="45"/>
      <c r="F33" s="46"/>
    </row>
    <row r="34" spans="1:6" x14ac:dyDescent="0.25">
      <c r="A34" s="24" t="s">
        <v>0</v>
      </c>
      <c r="B34" s="3">
        <f>C33+1</f>
        <v>3859</v>
      </c>
      <c r="C34" s="3">
        <f>B35-1</f>
        <v>5631.68</v>
      </c>
      <c r="D34" s="54"/>
      <c r="E34" s="45"/>
      <c r="F34" s="46"/>
    </row>
    <row r="35" spans="1:6" x14ac:dyDescent="0.25">
      <c r="A35" s="24" t="s">
        <v>18</v>
      </c>
      <c r="B35" s="3">
        <f>C30*0.73</f>
        <v>5632.68</v>
      </c>
      <c r="C35" s="3">
        <f>B36-1</f>
        <v>7020.56</v>
      </c>
      <c r="D35" s="55"/>
      <c r="E35" s="47"/>
      <c r="F35" s="48"/>
    </row>
    <row r="36" spans="1:6" x14ac:dyDescent="0.25">
      <c r="A36" s="70" t="s">
        <v>19</v>
      </c>
      <c r="B36" s="71">
        <f>C30*0.91</f>
        <v>7021.56</v>
      </c>
      <c r="C36" s="71">
        <f>(C30*1.09)-1</f>
        <v>8409.44</v>
      </c>
      <c r="D36" s="55"/>
      <c r="E36" s="47"/>
      <c r="F36" s="48"/>
    </row>
    <row r="37" spans="1:6" ht="15.75" thickBot="1" x14ac:dyDescent="0.3">
      <c r="A37" s="25" t="s">
        <v>20</v>
      </c>
      <c r="B37" s="2">
        <f>C36+1</f>
        <v>8410.44</v>
      </c>
      <c r="C37" s="2">
        <f>C30*1.27</f>
        <v>9799.32</v>
      </c>
      <c r="D37" s="56"/>
      <c r="E37" s="49"/>
      <c r="F37" s="50"/>
    </row>
    <row r="38" spans="1:6" ht="15.75" thickBot="1" x14ac:dyDescent="0.3">
      <c r="A38" s="13"/>
      <c r="B38" s="12"/>
      <c r="C38" s="12"/>
      <c r="D38" s="11"/>
      <c r="E38" s="11"/>
      <c r="F38" s="11"/>
    </row>
    <row r="39" spans="1:6" ht="15.75" thickBot="1" x14ac:dyDescent="0.3">
      <c r="A39" s="10"/>
      <c r="B39" s="9" t="s">
        <v>11</v>
      </c>
      <c r="C39" s="8">
        <v>23319</v>
      </c>
      <c r="D39" s="7" t="s">
        <v>8</v>
      </c>
      <c r="E39" s="6" t="s">
        <v>7</v>
      </c>
      <c r="F39" s="5" t="s">
        <v>6</v>
      </c>
    </row>
    <row r="40" spans="1:6" ht="15.75" thickBot="1" x14ac:dyDescent="0.3">
      <c r="A40" s="20"/>
      <c r="B40" s="19" t="s">
        <v>5</v>
      </c>
      <c r="C40" s="18" t="s">
        <v>4</v>
      </c>
      <c r="D40" s="17" t="s">
        <v>3</v>
      </c>
      <c r="E40" s="16" t="s">
        <v>3</v>
      </c>
      <c r="F40" s="15" t="s">
        <v>3</v>
      </c>
    </row>
    <row r="41" spans="1:6" x14ac:dyDescent="0.25">
      <c r="A41" s="23" t="s">
        <v>2</v>
      </c>
      <c r="B41" s="4">
        <v>1</v>
      </c>
      <c r="C41" s="4">
        <f>ROUNDUP(C39*0.25, 0)</f>
        <v>5830</v>
      </c>
      <c r="D41" s="53"/>
      <c r="E41" s="43"/>
      <c r="F41" s="44"/>
    </row>
    <row r="42" spans="1:6" x14ac:dyDescent="0.25">
      <c r="A42" s="24" t="s">
        <v>1</v>
      </c>
      <c r="B42" s="3">
        <f>C41+1</f>
        <v>5831</v>
      </c>
      <c r="C42" s="3">
        <f>ROUNDUP(C39*0.5, 0)</f>
        <v>11660</v>
      </c>
      <c r="D42" s="54"/>
      <c r="E42" s="45"/>
      <c r="F42" s="46"/>
    </row>
    <row r="43" spans="1:6" x14ac:dyDescent="0.25">
      <c r="A43" s="24" t="s">
        <v>0</v>
      </c>
      <c r="B43" s="3">
        <f>C42+1</f>
        <v>11661</v>
      </c>
      <c r="C43" s="3">
        <f>B44-1</f>
        <v>17021.87</v>
      </c>
      <c r="D43" s="54"/>
      <c r="E43" s="45"/>
      <c r="F43" s="46"/>
    </row>
    <row r="44" spans="1:6" x14ac:dyDescent="0.25">
      <c r="A44" s="24" t="s">
        <v>18</v>
      </c>
      <c r="B44" s="3">
        <f>C39*0.73</f>
        <v>17022.87</v>
      </c>
      <c r="C44" s="3">
        <f>B45-1</f>
        <v>21219.29</v>
      </c>
      <c r="D44" s="55"/>
      <c r="E44" s="47"/>
      <c r="F44" s="48"/>
    </row>
    <row r="45" spans="1:6" x14ac:dyDescent="0.25">
      <c r="A45" s="70" t="s">
        <v>19</v>
      </c>
      <c r="B45" s="71">
        <f>C39*0.91</f>
        <v>21220.29</v>
      </c>
      <c r="C45" s="71">
        <f>(C39*1.09)-1</f>
        <v>25416.710000000003</v>
      </c>
      <c r="D45" s="55"/>
      <c r="E45" s="47"/>
      <c r="F45" s="48"/>
    </row>
    <row r="46" spans="1:6" ht="15.75" thickBot="1" x14ac:dyDescent="0.3">
      <c r="A46" s="25" t="s">
        <v>20</v>
      </c>
      <c r="B46" s="2">
        <f>C45+1</f>
        <v>25417.710000000003</v>
      </c>
      <c r="C46" s="2">
        <f>C39*1.27</f>
        <v>29615.13</v>
      </c>
      <c r="D46" s="56"/>
      <c r="E46" s="49"/>
      <c r="F46" s="50"/>
    </row>
    <row r="47" spans="1:6" ht="15.75" thickBot="1" x14ac:dyDescent="0.3">
      <c r="A47" s="13"/>
      <c r="B47" s="12"/>
      <c r="C47" s="12"/>
      <c r="D47" s="11"/>
      <c r="E47" s="11"/>
      <c r="F47" s="11"/>
    </row>
    <row r="48" spans="1:6" ht="15.75" thickBot="1" x14ac:dyDescent="0.3">
      <c r="A48" s="10"/>
      <c r="B48" s="9" t="s">
        <v>10</v>
      </c>
      <c r="C48" s="8">
        <v>33036</v>
      </c>
      <c r="D48" s="7" t="s">
        <v>8</v>
      </c>
      <c r="E48" s="6" t="s">
        <v>7</v>
      </c>
      <c r="F48" s="5" t="s">
        <v>6</v>
      </c>
    </row>
    <row r="49" spans="1:8" ht="15.75" thickBot="1" x14ac:dyDescent="0.3">
      <c r="A49" s="20"/>
      <c r="B49" s="19" t="s">
        <v>5</v>
      </c>
      <c r="C49" s="18" t="s">
        <v>4</v>
      </c>
      <c r="D49" s="17" t="s">
        <v>3</v>
      </c>
      <c r="E49" s="16" t="s">
        <v>3</v>
      </c>
      <c r="F49" s="15" t="s">
        <v>3</v>
      </c>
    </row>
    <row r="50" spans="1:8" x14ac:dyDescent="0.25">
      <c r="A50" s="23" t="s">
        <v>2</v>
      </c>
      <c r="B50" s="4">
        <v>1</v>
      </c>
      <c r="C50" s="4">
        <f>ROUNDUP(C48*0.25, 0)</f>
        <v>8259</v>
      </c>
      <c r="D50" s="53"/>
      <c r="E50" s="43"/>
      <c r="F50" s="44"/>
    </row>
    <row r="51" spans="1:8" x14ac:dyDescent="0.25">
      <c r="A51" s="24" t="s">
        <v>1</v>
      </c>
      <c r="B51" s="3">
        <f>C50+1</f>
        <v>8260</v>
      </c>
      <c r="C51" s="3">
        <f>ROUNDUP(C48*0.5, 0)</f>
        <v>16518</v>
      </c>
      <c r="D51" s="54"/>
      <c r="E51" s="45"/>
      <c r="F51" s="46"/>
    </row>
    <row r="52" spans="1:8" x14ac:dyDescent="0.25">
      <c r="A52" s="24" t="s">
        <v>0</v>
      </c>
      <c r="B52" s="3">
        <f>C51+1</f>
        <v>16519</v>
      </c>
      <c r="C52" s="3">
        <f>B53-1</f>
        <v>24115.279999999999</v>
      </c>
      <c r="D52" s="54"/>
      <c r="E52" s="45"/>
      <c r="F52" s="46"/>
    </row>
    <row r="53" spans="1:8" x14ac:dyDescent="0.25">
      <c r="A53" s="24" t="s">
        <v>18</v>
      </c>
      <c r="B53" s="3">
        <f>C48*0.73</f>
        <v>24116.28</v>
      </c>
      <c r="C53" s="3">
        <f>B54-1</f>
        <v>30061.760000000002</v>
      </c>
      <c r="D53" s="55"/>
      <c r="E53" s="47"/>
      <c r="F53" s="48"/>
      <c r="H53" s="14"/>
    </row>
    <row r="54" spans="1:8" x14ac:dyDescent="0.25">
      <c r="A54" s="70" t="s">
        <v>19</v>
      </c>
      <c r="B54" s="71">
        <f>C48*0.91</f>
        <v>30062.760000000002</v>
      </c>
      <c r="C54" s="71">
        <f>(C48*1.09)-1</f>
        <v>36008.240000000005</v>
      </c>
      <c r="D54" s="55"/>
      <c r="E54" s="47"/>
      <c r="F54" s="48"/>
      <c r="H54" s="14"/>
    </row>
    <row r="55" spans="1:8" ht="15.75" thickBot="1" x14ac:dyDescent="0.3">
      <c r="A55" s="25" t="s">
        <v>20</v>
      </c>
      <c r="B55" s="2">
        <f>C54+1</f>
        <v>36009.240000000005</v>
      </c>
      <c r="C55" s="2">
        <f>C48*1.27</f>
        <v>41955.72</v>
      </c>
      <c r="D55" s="56"/>
      <c r="E55" s="49"/>
      <c r="F55" s="50"/>
      <c r="H55" s="14"/>
    </row>
    <row r="56" spans="1:8" x14ac:dyDescent="0.25">
      <c r="A56" s="13"/>
      <c r="B56" s="12"/>
      <c r="C56" s="12"/>
      <c r="D56" s="11"/>
      <c r="E56" s="11"/>
      <c r="F56" s="11"/>
      <c r="H56" s="14"/>
    </row>
    <row r="57" spans="1:8" ht="15.75" thickBot="1" x14ac:dyDescent="0.3">
      <c r="A57" s="13"/>
      <c r="B57" s="12"/>
      <c r="C57" s="12"/>
      <c r="D57" s="11"/>
      <c r="E57" s="11"/>
      <c r="F57" s="11"/>
    </row>
    <row r="58" spans="1:8" ht="15.75" thickBot="1" x14ac:dyDescent="0.3">
      <c r="A58" s="10"/>
      <c r="B58" s="9" t="s">
        <v>9</v>
      </c>
      <c r="C58" s="8">
        <v>3923</v>
      </c>
      <c r="D58" s="7" t="s">
        <v>8</v>
      </c>
      <c r="E58" s="6" t="s">
        <v>7</v>
      </c>
      <c r="F58" s="5" t="s">
        <v>6</v>
      </c>
    </row>
    <row r="59" spans="1:8" ht="15.75" thickBot="1" x14ac:dyDescent="0.3">
      <c r="A59" s="20"/>
      <c r="B59" s="19" t="s">
        <v>5</v>
      </c>
      <c r="C59" s="18" t="s">
        <v>4</v>
      </c>
      <c r="D59" s="17" t="s">
        <v>3</v>
      </c>
      <c r="E59" s="16" t="s">
        <v>3</v>
      </c>
      <c r="F59" s="15" t="s">
        <v>3</v>
      </c>
    </row>
    <row r="60" spans="1:8" x14ac:dyDescent="0.25">
      <c r="A60" s="23" t="s">
        <v>2</v>
      </c>
      <c r="B60" s="4">
        <v>1</v>
      </c>
      <c r="C60" s="4">
        <f>ROUNDUP(C58*0.25, 0)</f>
        <v>981</v>
      </c>
      <c r="D60" s="66"/>
      <c r="E60" s="43"/>
      <c r="F60" s="44"/>
    </row>
    <row r="61" spans="1:8" x14ac:dyDescent="0.25">
      <c r="A61" s="24" t="s">
        <v>1</v>
      </c>
      <c r="B61" s="3">
        <f>C60+1</f>
        <v>982</v>
      </c>
      <c r="C61" s="3">
        <f>ROUNDUP(C58*0.5, 0)</f>
        <v>1962</v>
      </c>
      <c r="D61" s="67"/>
      <c r="E61" s="45"/>
      <c r="F61" s="46"/>
    </row>
    <row r="62" spans="1:8" x14ac:dyDescent="0.25">
      <c r="A62" s="24" t="s">
        <v>0</v>
      </c>
      <c r="B62" s="3">
        <f>C61+1</f>
        <v>1963</v>
      </c>
      <c r="C62" s="3">
        <f>B63-1</f>
        <v>2862.79</v>
      </c>
      <c r="D62" s="67"/>
      <c r="E62" s="45"/>
      <c r="F62" s="46"/>
    </row>
    <row r="63" spans="1:8" x14ac:dyDescent="0.25">
      <c r="A63" s="24" t="s">
        <v>18</v>
      </c>
      <c r="B63" s="3">
        <f>C58*0.73</f>
        <v>2863.79</v>
      </c>
      <c r="C63" s="3">
        <f>B64-1</f>
        <v>3568.9300000000003</v>
      </c>
      <c r="D63" s="68"/>
      <c r="E63" s="47"/>
      <c r="F63" s="48"/>
    </row>
    <row r="64" spans="1:8" x14ac:dyDescent="0.25">
      <c r="A64" s="70" t="s">
        <v>19</v>
      </c>
      <c r="B64" s="71">
        <f>C58*0.91</f>
        <v>3569.9300000000003</v>
      </c>
      <c r="C64" s="72">
        <f>(C58*1.09)-1</f>
        <v>4275.0700000000006</v>
      </c>
      <c r="D64" s="68"/>
      <c r="E64" s="47"/>
      <c r="F64" s="48"/>
    </row>
    <row r="65" spans="1:6" ht="15.75" thickBot="1" x14ac:dyDescent="0.3">
      <c r="A65" s="25" t="s">
        <v>20</v>
      </c>
      <c r="B65" s="2">
        <f>C64+1</f>
        <v>4276.0700000000006</v>
      </c>
      <c r="C65" s="1">
        <f>C58*1.27</f>
        <v>4982.21</v>
      </c>
      <c r="D65" s="69"/>
      <c r="E65" s="49"/>
      <c r="F65" s="50"/>
    </row>
    <row r="66" spans="1:6" ht="15.75" thickBot="1" x14ac:dyDescent="0.3">
      <c r="A66" s="13"/>
      <c r="B66" s="12"/>
      <c r="C66" s="12"/>
      <c r="D66" s="11"/>
      <c r="E66" s="11"/>
      <c r="F66" s="11"/>
    </row>
    <row r="67" spans="1:6" ht="15.75" thickBot="1" x14ac:dyDescent="0.3">
      <c r="A67" s="10"/>
      <c r="B67" s="9" t="s">
        <v>17</v>
      </c>
      <c r="C67" s="8">
        <v>14900</v>
      </c>
      <c r="D67" s="7" t="s">
        <v>8</v>
      </c>
      <c r="E67" s="6" t="s">
        <v>7</v>
      </c>
      <c r="F67" s="5" t="s">
        <v>6</v>
      </c>
    </row>
    <row r="68" spans="1:6" ht="15.75" thickBot="1" x14ac:dyDescent="0.3">
      <c r="A68" s="20"/>
      <c r="B68" s="19" t="s">
        <v>5</v>
      </c>
      <c r="C68" s="18" t="s">
        <v>4</v>
      </c>
      <c r="D68" s="17" t="s">
        <v>3</v>
      </c>
      <c r="E68" s="16" t="s">
        <v>3</v>
      </c>
      <c r="F68" s="15" t="s">
        <v>3</v>
      </c>
    </row>
    <row r="69" spans="1:6" x14ac:dyDescent="0.25">
      <c r="A69" s="23" t="s">
        <v>2</v>
      </c>
      <c r="B69" s="4">
        <v>1</v>
      </c>
      <c r="C69" s="4">
        <f>ROUNDUP(C67*0.25, 0)</f>
        <v>3725</v>
      </c>
      <c r="D69" s="66"/>
      <c r="E69" s="43"/>
      <c r="F69" s="44"/>
    </row>
    <row r="70" spans="1:6" x14ac:dyDescent="0.25">
      <c r="A70" s="24" t="s">
        <v>1</v>
      </c>
      <c r="B70" s="3">
        <f>C69+1</f>
        <v>3726</v>
      </c>
      <c r="C70" s="3">
        <f>ROUNDUP(C67*0.5, 0)</f>
        <v>7450</v>
      </c>
      <c r="D70" s="67"/>
      <c r="E70" s="45"/>
      <c r="F70" s="46"/>
    </row>
    <row r="71" spans="1:6" x14ac:dyDescent="0.25">
      <c r="A71" s="24" t="s">
        <v>0</v>
      </c>
      <c r="B71" s="3">
        <f>C70+1</f>
        <v>7451</v>
      </c>
      <c r="C71" s="3">
        <f>B72-1</f>
        <v>10876</v>
      </c>
      <c r="D71" s="67"/>
      <c r="E71" s="45"/>
      <c r="F71" s="46"/>
    </row>
    <row r="72" spans="1:6" x14ac:dyDescent="0.25">
      <c r="A72" s="24" t="s">
        <v>18</v>
      </c>
      <c r="B72" s="3">
        <f>C67*0.73</f>
        <v>10877</v>
      </c>
      <c r="C72" s="3">
        <f>B73-1</f>
        <v>13558</v>
      </c>
      <c r="D72" s="68"/>
      <c r="E72" s="47"/>
      <c r="F72" s="48"/>
    </row>
    <row r="73" spans="1:6" x14ac:dyDescent="0.25">
      <c r="A73" s="70" t="s">
        <v>19</v>
      </c>
      <c r="B73" s="71">
        <f>C67*0.91</f>
        <v>13559</v>
      </c>
      <c r="C73" s="72">
        <f>(C67*1.09)-1</f>
        <v>16240.000000000002</v>
      </c>
      <c r="D73" s="68"/>
      <c r="E73" s="47"/>
      <c r="F73" s="48"/>
    </row>
    <row r="74" spans="1:6" ht="15.75" thickBot="1" x14ac:dyDescent="0.3">
      <c r="A74" s="25" t="s">
        <v>20</v>
      </c>
      <c r="B74" s="2">
        <f>C73+1</f>
        <v>16241.000000000002</v>
      </c>
      <c r="C74" s="1">
        <f>C67*1.27</f>
        <v>18923</v>
      </c>
      <c r="D74" s="69"/>
      <c r="E74" s="49"/>
      <c r="F74" s="50"/>
    </row>
    <row r="77" spans="1:6" x14ac:dyDescent="0.25">
      <c r="A77" s="82" t="s">
        <v>36</v>
      </c>
      <c r="B77" s="83"/>
      <c r="C77" s="83"/>
      <c r="D77" s="83"/>
    </row>
  </sheetData>
  <mergeCells count="3">
    <mergeCell ref="A1:F1"/>
    <mergeCell ref="A2:F2"/>
    <mergeCell ref="A77:D77"/>
  </mergeCells>
  <phoneticPr fontId="9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6a3f6ad-3d9b-49ad-9486-10bfd8fef73e}" enabled="1" method="Privileged" siteId="{8903a443-af33-4ed4-acf5-ee613bcb2f5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 Phase-in</vt:lpstr>
      <vt:lpstr>2. LRMC</vt:lpstr>
      <vt:lpstr>3. MEDDAC-B</vt:lpstr>
      <vt:lpstr>4. ROBMC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Raspitha, Elena Maria CIV DHA LANDSTUHL RMC (USA)</dc:creator>
  <cp:lastModifiedBy>Raspitha, Elena Maria CIV DHA LANDSTUHL RMC (USA)</cp:lastModifiedBy>
  <dcterms:created xsi:type="dcterms:W3CDTF">2026-06-29T14:10:02Z</dcterms:created>
  <dcterms:modified xsi:type="dcterms:W3CDTF">2026-09-04T15:57:00Z</dcterms:modified>
</cp:coreProperties>
</file>